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吴桐接手文件\2023下半年（研三上）\2023评奖评优\公示\学业奖、国奖分数公示\"/>
    </mc:Choice>
  </mc:AlternateContent>
  <bookViews>
    <workbookView xWindow="0" yWindow="0" windowWidth="28800" windowHeight="12255"/>
  </bookViews>
  <sheets>
    <sheet name="总表" sheetId="1" r:id="rId1"/>
  </sheets>
  <externalReferences>
    <externalReference r:id="rId2"/>
  </externalReferences>
  <definedNames>
    <definedName name="_xlnm._FilterDatabase" localSheetId="0" hidden="1">总表!$A$2:$AE$337</definedName>
  </definedNames>
  <calcPr calcId="162913"/>
</workbook>
</file>

<file path=xl/calcChain.xml><?xml version="1.0" encoding="utf-8"?>
<calcChain xmlns="http://schemas.openxmlformats.org/spreadsheetml/2006/main">
  <c r="AB337" i="1" l="1"/>
  <c r="V337" i="1"/>
  <c r="W337" i="1" s="1"/>
  <c r="G337" i="1"/>
  <c r="D337" i="1"/>
  <c r="AB336" i="1"/>
  <c r="AC336" i="1" s="1"/>
  <c r="W336" i="1"/>
  <c r="G336" i="1"/>
  <c r="D336" i="1"/>
  <c r="AB335" i="1"/>
  <c r="W335" i="1"/>
  <c r="AC335" i="1" s="1"/>
  <c r="G335" i="1"/>
  <c r="D335" i="1"/>
  <c r="AB334" i="1"/>
  <c r="V334" i="1"/>
  <c r="W334" i="1" s="1"/>
  <c r="G334" i="1"/>
  <c r="D334" i="1"/>
  <c r="AB333" i="1"/>
  <c r="AC333" i="1" s="1"/>
  <c r="V333" i="1"/>
  <c r="W333" i="1" s="1"/>
  <c r="G333" i="1"/>
  <c r="D333" i="1"/>
  <c r="AB332" i="1"/>
  <c r="AC332" i="1" s="1"/>
  <c r="W332" i="1"/>
  <c r="G332" i="1"/>
  <c r="D332" i="1"/>
  <c r="AC331" i="1"/>
  <c r="AB331" i="1"/>
  <c r="W331" i="1"/>
  <c r="G331" i="1"/>
  <c r="D331" i="1"/>
  <c r="AB330" i="1"/>
  <c r="V330" i="1"/>
  <c r="W330" i="1" s="1"/>
  <c r="G330" i="1"/>
  <c r="AC330" i="1" s="1"/>
  <c r="D330" i="1"/>
  <c r="AB329" i="1"/>
  <c r="V329" i="1"/>
  <c r="W329" i="1" s="1"/>
  <c r="G329" i="1"/>
  <c r="D329" i="1"/>
  <c r="AB328" i="1"/>
  <c r="AC328" i="1" s="1"/>
  <c r="W328" i="1"/>
  <c r="G328" i="1"/>
  <c r="D328" i="1"/>
  <c r="AC327" i="1"/>
  <c r="AB327" i="1"/>
  <c r="W327" i="1"/>
  <c r="G327" i="1"/>
  <c r="D327" i="1"/>
  <c r="AB326" i="1"/>
  <c r="V326" i="1"/>
  <c r="W326" i="1" s="1"/>
  <c r="G326" i="1"/>
  <c r="D326" i="1"/>
  <c r="AB325" i="1"/>
  <c r="AC325" i="1" s="1"/>
  <c r="W325" i="1"/>
  <c r="G325" i="1"/>
  <c r="D325" i="1"/>
  <c r="AB324" i="1"/>
  <c r="W324" i="1"/>
  <c r="AC324" i="1" s="1"/>
  <c r="G324" i="1"/>
  <c r="D324" i="1"/>
  <c r="AB323" i="1"/>
  <c r="AC323" i="1" s="1"/>
  <c r="W323" i="1"/>
  <c r="G323" i="1"/>
  <c r="D323" i="1"/>
  <c r="AC322" i="1"/>
  <c r="AB322" i="1"/>
  <c r="W322" i="1"/>
  <c r="G322" i="1"/>
  <c r="D322" i="1"/>
  <c r="AB321" i="1"/>
  <c r="W321" i="1"/>
  <c r="G321" i="1"/>
  <c r="AC321" i="1" s="1"/>
  <c r="D321" i="1"/>
  <c r="AB320" i="1"/>
  <c r="W320" i="1"/>
  <c r="AC320" i="1" s="1"/>
  <c r="V320" i="1"/>
  <c r="G320" i="1"/>
  <c r="D320" i="1"/>
  <c r="AB319" i="1"/>
  <c r="W319" i="1"/>
  <c r="V319" i="1"/>
  <c r="G319" i="1"/>
  <c r="AC319" i="1" s="1"/>
  <c r="D319" i="1"/>
  <c r="AB318" i="1"/>
  <c r="W318" i="1"/>
  <c r="AC318" i="1" s="1"/>
  <c r="V318" i="1"/>
  <c r="G318" i="1"/>
  <c r="D318" i="1"/>
  <c r="AC317" i="1"/>
  <c r="AB317" i="1"/>
  <c r="W317" i="1"/>
  <c r="G317" i="1"/>
  <c r="D317" i="1"/>
  <c r="AB316" i="1"/>
  <c r="W316" i="1"/>
  <c r="G316" i="1"/>
  <c r="AC316" i="1" s="1"/>
  <c r="D316" i="1"/>
  <c r="AB315" i="1"/>
  <c r="W315" i="1"/>
  <c r="AC315" i="1" s="1"/>
  <c r="V315" i="1"/>
  <c r="G315" i="1"/>
  <c r="D315" i="1"/>
  <c r="AB314" i="1"/>
  <c r="W314" i="1"/>
  <c r="V314" i="1"/>
  <c r="G314" i="1"/>
  <c r="AC314" i="1" s="1"/>
  <c r="D314" i="1"/>
  <c r="AB313" i="1"/>
  <c r="W313" i="1"/>
  <c r="AC313" i="1" s="1"/>
  <c r="G313" i="1"/>
  <c r="D313" i="1"/>
  <c r="AB312" i="1"/>
  <c r="W312" i="1"/>
  <c r="V312" i="1"/>
  <c r="G312" i="1"/>
  <c r="D312" i="1"/>
  <c r="AC311" i="1"/>
  <c r="AB311" i="1"/>
  <c r="V311" i="1"/>
  <c r="W311" i="1" s="1"/>
  <c r="G311" i="1"/>
  <c r="D311" i="1"/>
  <c r="AB310" i="1"/>
  <c r="AC310" i="1" s="1"/>
  <c r="W310" i="1"/>
  <c r="G310" i="1"/>
  <c r="D310" i="1"/>
  <c r="AC309" i="1"/>
  <c r="AB309" i="1"/>
  <c r="W309" i="1"/>
  <c r="G309" i="1"/>
  <c r="D309" i="1"/>
  <c r="AB308" i="1"/>
  <c r="AC308" i="1" s="1"/>
  <c r="W308" i="1"/>
  <c r="G308" i="1"/>
  <c r="D308" i="1"/>
  <c r="AB307" i="1"/>
  <c r="W307" i="1"/>
  <c r="AC307" i="1" s="1"/>
  <c r="V307" i="1"/>
  <c r="G307" i="1"/>
  <c r="D307" i="1"/>
  <c r="AC306" i="1"/>
  <c r="AB306" i="1"/>
  <c r="W306" i="1"/>
  <c r="G306" i="1"/>
  <c r="D306" i="1"/>
  <c r="AB305" i="1"/>
  <c r="W305" i="1"/>
  <c r="G305" i="1"/>
  <c r="AC305" i="1" s="1"/>
  <c r="D305" i="1"/>
  <c r="AB304" i="1"/>
  <c r="W304" i="1"/>
  <c r="AC304" i="1" s="1"/>
  <c r="G304" i="1"/>
  <c r="D304" i="1"/>
  <c r="AB303" i="1"/>
  <c r="W303" i="1"/>
  <c r="V303" i="1"/>
  <c r="G303" i="1"/>
  <c r="D303" i="1"/>
  <c r="AC302" i="1"/>
  <c r="AB302" i="1"/>
  <c r="V302" i="1"/>
  <c r="W302" i="1" s="1"/>
  <c r="G302" i="1"/>
  <c r="D302" i="1"/>
  <c r="AB301" i="1"/>
  <c r="V301" i="1"/>
  <c r="W301" i="1" s="1"/>
  <c r="G301" i="1"/>
  <c r="D301" i="1"/>
  <c r="AB300" i="1"/>
  <c r="AC300" i="1" s="1"/>
  <c r="V300" i="1"/>
  <c r="W300" i="1" s="1"/>
  <c r="G300" i="1"/>
  <c r="D300" i="1"/>
  <c r="AB299" i="1"/>
  <c r="W299" i="1"/>
  <c r="V299" i="1"/>
  <c r="G299" i="1"/>
  <c r="D299" i="1"/>
  <c r="AC298" i="1"/>
  <c r="AB298" i="1"/>
  <c r="V298" i="1"/>
  <c r="W298" i="1" s="1"/>
  <c r="G298" i="1"/>
  <c r="D298" i="1"/>
  <c r="AB297" i="1"/>
  <c r="V297" i="1"/>
  <c r="W297" i="1" s="1"/>
  <c r="G297" i="1"/>
  <c r="D297" i="1"/>
  <c r="AB296" i="1"/>
  <c r="AC296" i="1" s="1"/>
  <c r="V296" i="1"/>
  <c r="W296" i="1" s="1"/>
  <c r="G296" i="1"/>
  <c r="D296" i="1"/>
  <c r="AB295" i="1"/>
  <c r="W295" i="1"/>
  <c r="V295" i="1"/>
  <c r="G295" i="1"/>
  <c r="D295" i="1"/>
  <c r="AC294" i="1"/>
  <c r="AB294" i="1"/>
  <c r="V294" i="1"/>
  <c r="W294" i="1" s="1"/>
  <c r="G294" i="1"/>
  <c r="D294" i="1"/>
  <c r="AB293" i="1"/>
  <c r="V293" i="1"/>
  <c r="W293" i="1" s="1"/>
  <c r="G293" i="1"/>
  <c r="D293" i="1"/>
  <c r="AB292" i="1"/>
  <c r="AC292" i="1" s="1"/>
  <c r="V292" i="1"/>
  <c r="W292" i="1" s="1"/>
  <c r="G292" i="1"/>
  <c r="D292" i="1"/>
  <c r="AB291" i="1"/>
  <c r="W291" i="1"/>
  <c r="V291" i="1"/>
  <c r="G291" i="1"/>
  <c r="D291" i="1"/>
  <c r="AC290" i="1"/>
  <c r="AB290" i="1"/>
  <c r="V290" i="1"/>
  <c r="W290" i="1" s="1"/>
  <c r="G290" i="1"/>
  <c r="D290" i="1"/>
  <c r="AB289" i="1"/>
  <c r="V289" i="1"/>
  <c r="W289" i="1" s="1"/>
  <c r="G289" i="1"/>
  <c r="D289" i="1"/>
  <c r="AB288" i="1"/>
  <c r="AC288" i="1" s="1"/>
  <c r="V288" i="1"/>
  <c r="W288" i="1" s="1"/>
  <c r="G288" i="1"/>
  <c r="D288" i="1"/>
  <c r="AB287" i="1"/>
  <c r="W287" i="1"/>
  <c r="V287" i="1"/>
  <c r="G287" i="1"/>
  <c r="D287" i="1"/>
  <c r="AC286" i="1"/>
  <c r="AB286" i="1"/>
  <c r="V286" i="1"/>
  <c r="W286" i="1" s="1"/>
  <c r="G286" i="1"/>
  <c r="D286" i="1"/>
  <c r="AB285" i="1"/>
  <c r="V285" i="1"/>
  <c r="W285" i="1" s="1"/>
  <c r="G285" i="1"/>
  <c r="D285" i="1"/>
  <c r="AB284" i="1"/>
  <c r="AC284" i="1" s="1"/>
  <c r="V284" i="1"/>
  <c r="W284" i="1" s="1"/>
  <c r="G284" i="1"/>
  <c r="D284" i="1"/>
  <c r="AB283" i="1"/>
  <c r="W283" i="1"/>
  <c r="V283" i="1"/>
  <c r="G283" i="1"/>
  <c r="D283" i="1"/>
  <c r="AC282" i="1"/>
  <c r="AB282" i="1"/>
  <c r="V282" i="1"/>
  <c r="W282" i="1" s="1"/>
  <c r="G282" i="1"/>
  <c r="D282" i="1"/>
  <c r="AB281" i="1"/>
  <c r="V281" i="1"/>
  <c r="W281" i="1" s="1"/>
  <c r="G281" i="1"/>
  <c r="D281" i="1"/>
  <c r="AB280" i="1"/>
  <c r="AC280" i="1" s="1"/>
  <c r="V280" i="1"/>
  <c r="W280" i="1" s="1"/>
  <c r="G280" i="1"/>
  <c r="D280" i="1"/>
  <c r="AB279" i="1"/>
  <c r="W279" i="1"/>
  <c r="V279" i="1"/>
  <c r="G279" i="1"/>
  <c r="D279" i="1"/>
  <c r="AC278" i="1"/>
  <c r="AB278" i="1"/>
  <c r="V278" i="1"/>
  <c r="W278" i="1" s="1"/>
  <c r="G278" i="1"/>
  <c r="D278" i="1"/>
  <c r="AB277" i="1"/>
  <c r="V277" i="1"/>
  <c r="W277" i="1" s="1"/>
  <c r="G277" i="1"/>
  <c r="D277" i="1"/>
  <c r="AB276" i="1"/>
  <c r="AC276" i="1" s="1"/>
  <c r="V276" i="1"/>
  <c r="W276" i="1" s="1"/>
  <c r="G276" i="1"/>
  <c r="D276" i="1"/>
  <c r="AB275" i="1"/>
  <c r="W275" i="1"/>
  <c r="V275" i="1"/>
  <c r="G275" i="1"/>
  <c r="D275" i="1"/>
  <c r="AC274" i="1"/>
  <c r="AB274" i="1"/>
  <c r="V274" i="1"/>
  <c r="W274" i="1" s="1"/>
  <c r="G274" i="1"/>
  <c r="D274" i="1"/>
  <c r="AB273" i="1"/>
  <c r="V273" i="1"/>
  <c r="W273" i="1" s="1"/>
  <c r="G273" i="1"/>
  <c r="D273" i="1"/>
  <c r="AB272" i="1"/>
  <c r="AC272" i="1" s="1"/>
  <c r="V272" i="1"/>
  <c r="W272" i="1" s="1"/>
  <c r="G272" i="1"/>
  <c r="D272" i="1"/>
  <c r="AB271" i="1"/>
  <c r="W271" i="1"/>
  <c r="V271" i="1"/>
  <c r="G271" i="1"/>
  <c r="D271" i="1"/>
  <c r="AC270" i="1"/>
  <c r="AB270" i="1"/>
  <c r="W270" i="1"/>
  <c r="G270" i="1"/>
  <c r="D270" i="1"/>
  <c r="AB269" i="1"/>
  <c r="V269" i="1"/>
  <c r="W269" i="1" s="1"/>
  <c r="AC269" i="1" s="1"/>
  <c r="G269" i="1"/>
  <c r="D269" i="1"/>
  <c r="AB268" i="1"/>
  <c r="AC268" i="1" s="1"/>
  <c r="W268" i="1"/>
  <c r="G268" i="1"/>
  <c r="D268" i="1"/>
  <c r="AC267" i="1"/>
  <c r="AB267" i="1"/>
  <c r="V267" i="1"/>
  <c r="W267" i="1" s="1"/>
  <c r="G267" i="1"/>
  <c r="D267" i="1"/>
  <c r="AB266" i="1"/>
  <c r="W266" i="1"/>
  <c r="G266" i="1"/>
  <c r="D266" i="1"/>
  <c r="AB265" i="1"/>
  <c r="W265" i="1"/>
  <c r="AC265" i="1" s="1"/>
  <c r="V265" i="1"/>
  <c r="G265" i="1"/>
  <c r="D265" i="1"/>
  <c r="AC264" i="1"/>
  <c r="AB264" i="1"/>
  <c r="W264" i="1"/>
  <c r="G264" i="1"/>
  <c r="D264" i="1"/>
  <c r="AB263" i="1"/>
  <c r="AC263" i="1" s="1"/>
  <c r="W263" i="1"/>
  <c r="G263" i="1"/>
  <c r="D263" i="1"/>
  <c r="AB262" i="1"/>
  <c r="W262" i="1"/>
  <c r="V262" i="1"/>
  <c r="G262" i="1"/>
  <c r="AC262" i="1" s="1"/>
  <c r="D262" i="1"/>
  <c r="AB261" i="1"/>
  <c r="W261" i="1"/>
  <c r="AC261" i="1" s="1"/>
  <c r="G261" i="1"/>
  <c r="D261" i="1"/>
  <c r="AB260" i="1"/>
  <c r="W260" i="1"/>
  <c r="V260" i="1"/>
  <c r="G260" i="1"/>
  <c r="D260" i="1"/>
  <c r="AC259" i="1"/>
  <c r="AB259" i="1"/>
  <c r="V259" i="1"/>
  <c r="W259" i="1" s="1"/>
  <c r="G259" i="1"/>
  <c r="D259" i="1"/>
  <c r="AB258" i="1"/>
  <c r="V258" i="1"/>
  <c r="W258" i="1" s="1"/>
  <c r="G258" i="1"/>
  <c r="D258" i="1"/>
  <c r="AB257" i="1"/>
  <c r="AC257" i="1" s="1"/>
  <c r="V257" i="1"/>
  <c r="W257" i="1" s="1"/>
  <c r="G257" i="1"/>
  <c r="D257" i="1"/>
  <c r="AB256" i="1"/>
  <c r="W256" i="1"/>
  <c r="G256" i="1"/>
  <c r="D256" i="1"/>
  <c r="AB255" i="1"/>
  <c r="AC255" i="1" s="1"/>
  <c r="W255" i="1"/>
  <c r="V255" i="1"/>
  <c r="G255" i="1"/>
  <c r="D255" i="1"/>
  <c r="AB254" i="1"/>
  <c r="V254" i="1"/>
  <c r="W254" i="1" s="1"/>
  <c r="AC254" i="1" s="1"/>
  <c r="G254" i="1"/>
  <c r="D254" i="1"/>
  <c r="AB253" i="1"/>
  <c r="AC253" i="1" s="1"/>
  <c r="W253" i="1"/>
  <c r="V253" i="1"/>
  <c r="G253" i="1"/>
  <c r="D253" i="1"/>
  <c r="AB252" i="1"/>
  <c r="W252" i="1"/>
  <c r="AC252" i="1" s="1"/>
  <c r="G252" i="1"/>
  <c r="D252" i="1"/>
  <c r="AB251" i="1"/>
  <c r="V251" i="1"/>
  <c r="W251" i="1" s="1"/>
  <c r="G251" i="1"/>
  <c r="D251" i="1"/>
  <c r="AB250" i="1"/>
  <c r="AC250" i="1" s="1"/>
  <c r="W250" i="1"/>
  <c r="G250" i="1"/>
  <c r="D250" i="1"/>
  <c r="AB249" i="1"/>
  <c r="V249" i="1"/>
  <c r="W249" i="1" s="1"/>
  <c r="AC249" i="1" s="1"/>
  <c r="G249" i="1"/>
  <c r="D249" i="1"/>
  <c r="AB248" i="1"/>
  <c r="AC248" i="1" s="1"/>
  <c r="W248" i="1"/>
  <c r="G248" i="1"/>
  <c r="D248" i="1"/>
  <c r="AB247" i="1"/>
  <c r="AC247" i="1" s="1"/>
  <c r="V247" i="1"/>
  <c r="W247" i="1" s="1"/>
  <c r="G247" i="1"/>
  <c r="D247" i="1"/>
  <c r="AB246" i="1"/>
  <c r="V246" i="1"/>
  <c r="W246" i="1" s="1"/>
  <c r="G246" i="1"/>
  <c r="D246" i="1"/>
  <c r="AB245" i="1"/>
  <c r="AC245" i="1" s="1"/>
  <c r="V245" i="1"/>
  <c r="W245" i="1" s="1"/>
  <c r="G245" i="1"/>
  <c r="D245" i="1"/>
  <c r="AB244" i="1"/>
  <c r="V244" i="1"/>
  <c r="W244" i="1" s="1"/>
  <c r="G244" i="1"/>
  <c r="D244" i="1"/>
  <c r="AB243" i="1"/>
  <c r="AC243" i="1" s="1"/>
  <c r="V243" i="1"/>
  <c r="W243" i="1" s="1"/>
  <c r="G243" i="1"/>
  <c r="D243" i="1"/>
  <c r="AB242" i="1"/>
  <c r="AC242" i="1" s="1"/>
  <c r="W242" i="1"/>
  <c r="G242" i="1"/>
  <c r="D242" i="1"/>
  <c r="AB241" i="1"/>
  <c r="W241" i="1"/>
  <c r="V241" i="1"/>
  <c r="G241" i="1"/>
  <c r="AC241" i="1" s="1"/>
  <c r="D241" i="1"/>
  <c r="AB240" i="1"/>
  <c r="W240" i="1"/>
  <c r="AC240" i="1" s="1"/>
  <c r="V240" i="1"/>
  <c r="G240" i="1"/>
  <c r="D240" i="1"/>
  <c r="AB239" i="1"/>
  <c r="W239" i="1"/>
  <c r="V239" i="1"/>
  <c r="G239" i="1"/>
  <c r="AC239" i="1" s="1"/>
  <c r="D239" i="1"/>
  <c r="AB238" i="1"/>
  <c r="W238" i="1"/>
  <c r="AC238" i="1" s="1"/>
  <c r="G238" i="1"/>
  <c r="D238" i="1"/>
  <c r="AB237" i="1"/>
  <c r="W237" i="1"/>
  <c r="G237" i="1"/>
  <c r="D237" i="1"/>
  <c r="AB236" i="1"/>
  <c r="AC236" i="1" s="1"/>
  <c r="W236" i="1"/>
  <c r="G236" i="1"/>
  <c r="D236" i="1"/>
  <c r="AB235" i="1"/>
  <c r="W235" i="1"/>
  <c r="G235" i="1"/>
  <c r="AC235" i="1" s="1"/>
  <c r="D235" i="1"/>
  <c r="AB234" i="1"/>
  <c r="W234" i="1"/>
  <c r="AC234" i="1" s="1"/>
  <c r="G234" i="1"/>
  <c r="D234" i="1"/>
  <c r="AB233" i="1"/>
  <c r="W233" i="1"/>
  <c r="G233" i="1"/>
  <c r="D233" i="1"/>
  <c r="AB232" i="1"/>
  <c r="AC232" i="1" s="1"/>
  <c r="W232" i="1"/>
  <c r="G232" i="1"/>
  <c r="D232" i="1"/>
  <c r="AB231" i="1"/>
  <c r="AC231" i="1" s="1"/>
  <c r="W231" i="1"/>
  <c r="G231" i="1"/>
  <c r="D231" i="1"/>
  <c r="AB230" i="1"/>
  <c r="W230" i="1"/>
  <c r="G230" i="1"/>
  <c r="AC230" i="1" s="1"/>
  <c r="D230" i="1"/>
  <c r="AB229" i="1"/>
  <c r="W229" i="1"/>
  <c r="G229" i="1"/>
  <c r="D229" i="1"/>
  <c r="AB228" i="1"/>
  <c r="AC228" i="1" s="1"/>
  <c r="W228" i="1"/>
  <c r="G228" i="1"/>
  <c r="D228" i="1"/>
  <c r="AB227" i="1"/>
  <c r="AC227" i="1" s="1"/>
  <c r="W227" i="1"/>
  <c r="G227" i="1"/>
  <c r="D227" i="1"/>
  <c r="AC226" i="1"/>
  <c r="AB226" i="1"/>
  <c r="W226" i="1"/>
  <c r="G226" i="1"/>
  <c r="D226" i="1"/>
  <c r="AB225" i="1"/>
  <c r="AC225" i="1" s="1"/>
  <c r="W225" i="1"/>
  <c r="G225" i="1"/>
  <c r="D225" i="1"/>
  <c r="AC224" i="1"/>
  <c r="AB224" i="1"/>
  <c r="W224" i="1"/>
  <c r="G224" i="1"/>
  <c r="D224" i="1"/>
  <c r="AB223" i="1"/>
  <c r="AC223" i="1" s="1"/>
  <c r="G223" i="1"/>
  <c r="D223" i="1"/>
  <c r="AB222" i="1"/>
  <c r="AC222" i="1" s="1"/>
  <c r="W222" i="1"/>
  <c r="G222" i="1"/>
  <c r="D222" i="1"/>
  <c r="AB221" i="1"/>
  <c r="W221" i="1"/>
  <c r="AC221" i="1" s="1"/>
  <c r="G221" i="1"/>
  <c r="D221" i="1"/>
  <c r="AB220" i="1"/>
  <c r="W220" i="1"/>
  <c r="G220" i="1"/>
  <c r="D220" i="1"/>
  <c r="AB219" i="1"/>
  <c r="AC219" i="1" s="1"/>
  <c r="W219" i="1"/>
  <c r="G219" i="1"/>
  <c r="D219" i="1"/>
  <c r="AC218" i="1"/>
  <c r="AB218" i="1"/>
  <c r="W218" i="1"/>
  <c r="G218" i="1"/>
  <c r="D218" i="1"/>
  <c r="AB217" i="1"/>
  <c r="W217" i="1"/>
  <c r="AC217" i="1" s="1"/>
  <c r="G217" i="1"/>
  <c r="D217" i="1"/>
  <c r="AB216" i="1"/>
  <c r="W216" i="1"/>
  <c r="G216" i="1"/>
  <c r="D216" i="1"/>
  <c r="AB215" i="1"/>
  <c r="AC215" i="1" s="1"/>
  <c r="W215" i="1"/>
  <c r="G215" i="1"/>
  <c r="D215" i="1"/>
  <c r="AB214" i="1"/>
  <c r="AC214" i="1" s="1"/>
  <c r="W214" i="1"/>
  <c r="G214" i="1"/>
  <c r="D214" i="1"/>
  <c r="AC213" i="1"/>
  <c r="AB213" i="1"/>
  <c r="W213" i="1"/>
  <c r="G213" i="1"/>
  <c r="D213" i="1"/>
  <c r="AB212" i="1"/>
  <c r="V212" i="1"/>
  <c r="W212" i="1" s="1"/>
  <c r="G212" i="1"/>
  <c r="D212" i="1"/>
  <c r="AB211" i="1"/>
  <c r="AC211" i="1" s="1"/>
  <c r="W211" i="1"/>
  <c r="G211" i="1"/>
  <c r="D211" i="1"/>
  <c r="AB210" i="1"/>
  <c r="AC210" i="1" s="1"/>
  <c r="W210" i="1"/>
  <c r="G210" i="1"/>
  <c r="D210" i="1"/>
  <c r="AC209" i="1"/>
  <c r="AB209" i="1"/>
  <c r="W209" i="1"/>
  <c r="G209" i="1"/>
  <c r="D209" i="1"/>
  <c r="AB208" i="1"/>
  <c r="W208" i="1"/>
  <c r="G208" i="1"/>
  <c r="D208" i="1"/>
  <c r="AB207" i="1"/>
  <c r="AC207" i="1" s="1"/>
  <c r="W207" i="1"/>
  <c r="G207" i="1"/>
  <c r="D207" i="1"/>
  <c r="AB206" i="1"/>
  <c r="AC206" i="1" s="1"/>
  <c r="W206" i="1"/>
  <c r="G206" i="1"/>
  <c r="D206" i="1"/>
  <c r="AC205" i="1"/>
  <c r="AB205" i="1"/>
  <c r="W205" i="1"/>
  <c r="G205" i="1"/>
  <c r="D205" i="1"/>
  <c r="AB204" i="1"/>
  <c r="AC204" i="1" s="1"/>
  <c r="W204" i="1"/>
  <c r="G204" i="1"/>
  <c r="D204" i="1"/>
  <c r="AC203" i="1"/>
  <c r="AB203" i="1"/>
  <c r="W203" i="1"/>
  <c r="G203" i="1"/>
  <c r="D203" i="1"/>
  <c r="AB202" i="1"/>
  <c r="AC202" i="1" s="1"/>
  <c r="W202" i="1"/>
  <c r="G202" i="1"/>
  <c r="D202" i="1"/>
  <c r="AB201" i="1"/>
  <c r="W201" i="1"/>
  <c r="AC201" i="1" s="1"/>
  <c r="G201" i="1"/>
  <c r="D201" i="1"/>
  <c r="AB200" i="1"/>
  <c r="W200" i="1"/>
  <c r="G200" i="1"/>
  <c r="D200" i="1"/>
  <c r="AB199" i="1"/>
  <c r="AC199" i="1" s="1"/>
  <c r="W199" i="1"/>
  <c r="G199" i="1"/>
  <c r="D199" i="1"/>
  <c r="AC198" i="1"/>
  <c r="AB198" i="1"/>
  <c r="W198" i="1"/>
  <c r="G198" i="1"/>
  <c r="D198" i="1"/>
  <c r="AB197" i="1"/>
  <c r="W197" i="1"/>
  <c r="AC197" i="1" s="1"/>
  <c r="G197" i="1"/>
  <c r="D197" i="1"/>
  <c r="AB196" i="1"/>
  <c r="W196" i="1"/>
  <c r="G196" i="1"/>
  <c r="D196" i="1"/>
  <c r="AB195" i="1"/>
  <c r="AC195" i="1" s="1"/>
  <c r="W195" i="1"/>
  <c r="G195" i="1"/>
  <c r="D195" i="1"/>
  <c r="AB194" i="1"/>
  <c r="AC194" i="1" s="1"/>
  <c r="W194" i="1"/>
  <c r="G194" i="1"/>
  <c r="D194" i="1"/>
  <c r="AC193" i="1"/>
  <c r="AB193" i="1"/>
  <c r="W193" i="1"/>
  <c r="G193" i="1"/>
  <c r="D193" i="1"/>
  <c r="AB192" i="1"/>
  <c r="W192" i="1"/>
  <c r="G192" i="1"/>
  <c r="D192" i="1"/>
  <c r="AB191" i="1"/>
  <c r="AC191" i="1" s="1"/>
  <c r="W191" i="1"/>
  <c r="G191" i="1"/>
  <c r="D191" i="1"/>
  <c r="AB190" i="1"/>
  <c r="AC190" i="1" s="1"/>
  <c r="W190" i="1"/>
  <c r="G190" i="1"/>
  <c r="D190" i="1"/>
  <c r="AC189" i="1"/>
  <c r="AB189" i="1"/>
  <c r="W189" i="1"/>
  <c r="G189" i="1"/>
  <c r="D189" i="1"/>
  <c r="AB188" i="1"/>
  <c r="W188" i="1"/>
  <c r="G188" i="1"/>
  <c r="D188" i="1"/>
  <c r="AB187" i="1"/>
  <c r="AC187" i="1" s="1"/>
  <c r="W187" i="1"/>
  <c r="G187" i="1"/>
  <c r="D187" i="1"/>
  <c r="AC186" i="1"/>
  <c r="AB186" i="1"/>
  <c r="W186" i="1"/>
  <c r="G186" i="1"/>
  <c r="D186" i="1"/>
  <c r="AB185" i="1"/>
  <c r="AC185" i="1" s="1"/>
  <c r="W185" i="1"/>
  <c r="G185" i="1"/>
  <c r="D185" i="1"/>
  <c r="AB184" i="1"/>
  <c r="W184" i="1"/>
  <c r="AC184" i="1" s="1"/>
  <c r="G184" i="1"/>
  <c r="D184" i="1"/>
  <c r="AB183" i="1"/>
  <c r="W183" i="1"/>
  <c r="G183" i="1"/>
  <c r="D183" i="1"/>
  <c r="AB182" i="1"/>
  <c r="AC182" i="1" s="1"/>
  <c r="W182" i="1"/>
  <c r="G182" i="1"/>
  <c r="D182" i="1"/>
  <c r="AC181" i="1"/>
  <c r="AB181" i="1"/>
  <c r="V181" i="1"/>
  <c r="W181" i="1" s="1"/>
  <c r="G181" i="1"/>
  <c r="D181" i="1"/>
  <c r="AB180" i="1"/>
  <c r="V180" i="1"/>
  <c r="W180" i="1" s="1"/>
  <c r="G180" i="1"/>
  <c r="D180" i="1"/>
  <c r="AB179" i="1"/>
  <c r="AC179" i="1" s="1"/>
  <c r="V179" i="1"/>
  <c r="W179" i="1" s="1"/>
  <c r="G179" i="1"/>
  <c r="D179" i="1"/>
  <c r="AB178" i="1"/>
  <c r="W178" i="1"/>
  <c r="V178" i="1"/>
  <c r="G178" i="1"/>
  <c r="D178" i="1"/>
  <c r="AC177" i="1"/>
  <c r="AB177" i="1"/>
  <c r="V177" i="1"/>
  <c r="W177" i="1" s="1"/>
  <c r="G177" i="1"/>
  <c r="D177" i="1"/>
  <c r="AB176" i="1"/>
  <c r="V176" i="1"/>
  <c r="W176" i="1" s="1"/>
  <c r="G176" i="1"/>
  <c r="D176" i="1"/>
  <c r="AB175" i="1"/>
  <c r="V175" i="1"/>
  <c r="W175" i="1" s="1"/>
  <c r="G175" i="1"/>
  <c r="D175" i="1"/>
  <c r="AB174" i="1"/>
  <c r="W174" i="1"/>
  <c r="V174" i="1"/>
  <c r="G174" i="1"/>
  <c r="D174" i="1"/>
  <c r="AC173" i="1"/>
  <c r="AB173" i="1"/>
  <c r="V173" i="1"/>
  <c r="W173" i="1" s="1"/>
  <c r="G173" i="1"/>
  <c r="D173" i="1"/>
  <c r="AB172" i="1"/>
  <c r="V172" i="1"/>
  <c r="W172" i="1" s="1"/>
  <c r="G172" i="1"/>
  <c r="D172" i="1"/>
  <c r="AB171" i="1"/>
  <c r="V171" i="1"/>
  <c r="W171" i="1" s="1"/>
  <c r="G171" i="1"/>
  <c r="D171" i="1"/>
  <c r="AB170" i="1"/>
  <c r="W170" i="1"/>
  <c r="V170" i="1"/>
  <c r="G170" i="1"/>
  <c r="D170" i="1"/>
  <c r="AB169" i="1"/>
  <c r="V169" i="1"/>
  <c r="W169" i="1" s="1"/>
  <c r="G169" i="1"/>
  <c r="AC169" i="1" s="1"/>
  <c r="D169" i="1"/>
  <c r="AB168" i="1"/>
  <c r="W168" i="1"/>
  <c r="V168" i="1"/>
  <c r="G168" i="1"/>
  <c r="D168" i="1"/>
  <c r="AC167" i="1"/>
  <c r="AB167" i="1"/>
  <c r="V167" i="1"/>
  <c r="W167" i="1" s="1"/>
  <c r="G167" i="1"/>
  <c r="D167" i="1"/>
  <c r="AB166" i="1"/>
  <c r="W166" i="1"/>
  <c r="V166" i="1"/>
  <c r="G166" i="1"/>
  <c r="D166" i="1"/>
  <c r="AB165" i="1"/>
  <c r="V165" i="1"/>
  <c r="W165" i="1" s="1"/>
  <c r="AC165" i="1" s="1"/>
  <c r="G165" i="1"/>
  <c r="D165" i="1"/>
  <c r="AB164" i="1"/>
  <c r="W164" i="1"/>
  <c r="V164" i="1"/>
  <c r="G164" i="1"/>
  <c r="D164" i="1"/>
  <c r="AC163" i="1"/>
  <c r="AB163" i="1"/>
  <c r="V163" i="1"/>
  <c r="W163" i="1" s="1"/>
  <c r="G163" i="1"/>
  <c r="D163" i="1"/>
  <c r="AB162" i="1"/>
  <c r="W162" i="1"/>
  <c r="V162" i="1"/>
  <c r="G162" i="1"/>
  <c r="D162" i="1"/>
  <c r="AB161" i="1"/>
  <c r="V161" i="1"/>
  <c r="W161" i="1" s="1"/>
  <c r="AC161" i="1" s="1"/>
  <c r="G161" i="1"/>
  <c r="D161" i="1"/>
  <c r="AB160" i="1"/>
  <c r="W160" i="1"/>
  <c r="V160" i="1"/>
  <c r="G160" i="1"/>
  <c r="D160" i="1"/>
  <c r="AC159" i="1"/>
  <c r="AB159" i="1"/>
  <c r="V159" i="1"/>
  <c r="W159" i="1" s="1"/>
  <c r="G159" i="1"/>
  <c r="D159" i="1"/>
  <c r="AB158" i="1"/>
  <c r="W158" i="1"/>
  <c r="V158" i="1"/>
  <c r="G158" i="1"/>
  <c r="D158" i="1"/>
  <c r="AB157" i="1"/>
  <c r="V157" i="1"/>
  <c r="W157" i="1" s="1"/>
  <c r="AC157" i="1" s="1"/>
  <c r="G157" i="1"/>
  <c r="D157" i="1"/>
  <c r="AB156" i="1"/>
  <c r="W156" i="1"/>
  <c r="V156" i="1"/>
  <c r="G156" i="1"/>
  <c r="D156" i="1"/>
  <c r="AC155" i="1"/>
  <c r="AB155" i="1"/>
  <c r="V155" i="1"/>
  <c r="W155" i="1" s="1"/>
  <c r="G155" i="1"/>
  <c r="D155" i="1"/>
  <c r="AB154" i="1"/>
  <c r="W154" i="1"/>
  <c r="V154" i="1"/>
  <c r="G154" i="1"/>
  <c r="D154" i="1"/>
  <c r="AB153" i="1"/>
  <c r="V153" i="1"/>
  <c r="W153" i="1" s="1"/>
  <c r="AC153" i="1" s="1"/>
  <c r="G153" i="1"/>
  <c r="D153" i="1"/>
  <c r="AB152" i="1"/>
  <c r="W152" i="1"/>
  <c r="V152" i="1"/>
  <c r="G152" i="1"/>
  <c r="AB151" i="1"/>
  <c r="AC151" i="1" s="1"/>
  <c r="W151" i="1"/>
  <c r="V151" i="1"/>
  <c r="G151" i="1"/>
  <c r="AC150" i="1"/>
  <c r="AB150" i="1"/>
  <c r="V150" i="1"/>
  <c r="W150" i="1" s="1"/>
  <c r="G150" i="1"/>
  <c r="AB149" i="1"/>
  <c r="W149" i="1"/>
  <c r="V149" i="1"/>
  <c r="G149" i="1"/>
  <c r="AC149" i="1" s="1"/>
  <c r="AB148" i="1"/>
  <c r="W148" i="1"/>
  <c r="V148" i="1"/>
  <c r="G148" i="1"/>
  <c r="AB147" i="1"/>
  <c r="AC147" i="1" s="1"/>
  <c r="W147" i="1"/>
  <c r="V147" i="1"/>
  <c r="G147" i="1"/>
  <c r="AB146" i="1"/>
  <c r="V146" i="1"/>
  <c r="W146" i="1" s="1"/>
  <c r="AC146" i="1" s="1"/>
  <c r="G146" i="1"/>
  <c r="AB145" i="1"/>
  <c r="W145" i="1"/>
  <c r="AC145" i="1" s="1"/>
  <c r="V145" i="1"/>
  <c r="G145" i="1"/>
  <c r="AB144" i="1"/>
  <c r="W144" i="1"/>
  <c r="V144" i="1"/>
  <c r="G144" i="1"/>
  <c r="AB143" i="1"/>
  <c r="AC143" i="1" s="1"/>
  <c r="W143" i="1"/>
  <c r="V143" i="1"/>
  <c r="G143" i="1"/>
  <c r="AC142" i="1"/>
  <c r="AB142" i="1"/>
  <c r="V142" i="1"/>
  <c r="W142" i="1" s="1"/>
  <c r="G142" i="1"/>
  <c r="AB141" i="1"/>
  <c r="W141" i="1"/>
  <c r="V141" i="1"/>
  <c r="G141" i="1"/>
  <c r="AC141" i="1" s="1"/>
  <c r="AB140" i="1"/>
  <c r="W140" i="1"/>
  <c r="V140" i="1"/>
  <c r="G140" i="1"/>
  <c r="AB139" i="1"/>
  <c r="AC139" i="1" s="1"/>
  <c r="W139" i="1"/>
  <c r="V139" i="1"/>
  <c r="G139" i="1"/>
  <c r="AB138" i="1"/>
  <c r="V138" i="1"/>
  <c r="W138" i="1" s="1"/>
  <c r="AC138" i="1" s="1"/>
  <c r="G138" i="1"/>
  <c r="AB137" i="1"/>
  <c r="W137" i="1"/>
  <c r="AC137" i="1" s="1"/>
  <c r="V137" i="1"/>
  <c r="G137" i="1"/>
  <c r="AB136" i="1"/>
  <c r="W136" i="1"/>
  <c r="V136" i="1"/>
  <c r="G136" i="1"/>
  <c r="AB135" i="1"/>
  <c r="AC135" i="1" s="1"/>
  <c r="W135" i="1"/>
  <c r="V135" i="1"/>
  <c r="G135" i="1"/>
  <c r="AC134" i="1"/>
  <c r="AB134" i="1"/>
  <c r="V134" i="1"/>
  <c r="W134" i="1" s="1"/>
  <c r="G134" i="1"/>
  <c r="AB133" i="1"/>
  <c r="W133" i="1"/>
  <c r="V133" i="1"/>
  <c r="G133" i="1"/>
  <c r="AC133" i="1" s="1"/>
  <c r="AB132" i="1"/>
  <c r="W132" i="1"/>
  <c r="V132" i="1"/>
  <c r="G132" i="1"/>
  <c r="AB131" i="1"/>
  <c r="AC131" i="1" s="1"/>
  <c r="W131" i="1"/>
  <c r="V131" i="1"/>
  <c r="G131" i="1"/>
  <c r="AB130" i="1"/>
  <c r="V130" i="1"/>
  <c r="W130" i="1" s="1"/>
  <c r="AC130" i="1" s="1"/>
  <c r="G130" i="1"/>
  <c r="AB129" i="1"/>
  <c r="W129" i="1"/>
  <c r="AC129" i="1" s="1"/>
  <c r="V129" i="1"/>
  <c r="G129" i="1"/>
  <c r="AB128" i="1"/>
  <c r="W128" i="1"/>
  <c r="V128" i="1"/>
  <c r="G128" i="1"/>
  <c r="AB127" i="1"/>
  <c r="AC127" i="1" s="1"/>
  <c r="W127" i="1"/>
  <c r="V127" i="1"/>
  <c r="G127" i="1"/>
  <c r="AC126" i="1"/>
  <c r="AB126" i="1"/>
  <c r="V126" i="1"/>
  <c r="W126" i="1" s="1"/>
  <c r="G126" i="1"/>
  <c r="AB125" i="1"/>
  <c r="W125" i="1"/>
  <c r="V125" i="1"/>
  <c r="G125" i="1"/>
  <c r="AC125" i="1" s="1"/>
  <c r="AB124" i="1"/>
  <c r="W124" i="1"/>
  <c r="V124" i="1"/>
  <c r="G124" i="1"/>
  <c r="AB123" i="1"/>
  <c r="AC123" i="1" s="1"/>
  <c r="W123" i="1"/>
  <c r="V123" i="1"/>
  <c r="G123" i="1"/>
  <c r="AB122" i="1"/>
  <c r="V122" i="1"/>
  <c r="W122" i="1" s="1"/>
  <c r="AC122" i="1" s="1"/>
  <c r="G122" i="1"/>
  <c r="AB121" i="1"/>
  <c r="W121" i="1"/>
  <c r="AC121" i="1" s="1"/>
  <c r="V121" i="1"/>
  <c r="G121" i="1"/>
  <c r="AB120" i="1"/>
  <c r="W120" i="1"/>
  <c r="V120" i="1"/>
  <c r="G120" i="1"/>
  <c r="AB119" i="1"/>
  <c r="AC119" i="1" s="1"/>
  <c r="W119" i="1"/>
  <c r="V119" i="1"/>
  <c r="G119" i="1"/>
  <c r="AC118" i="1"/>
  <c r="AB118" i="1"/>
  <c r="V118" i="1"/>
  <c r="W118" i="1" s="1"/>
  <c r="G118" i="1"/>
  <c r="AB117" i="1"/>
  <c r="W117" i="1"/>
  <c r="V117" i="1"/>
  <c r="G117" i="1"/>
  <c r="AC117" i="1" s="1"/>
  <c r="AB116" i="1"/>
  <c r="W116" i="1"/>
  <c r="V116" i="1"/>
  <c r="G116" i="1"/>
  <c r="AB115" i="1"/>
  <c r="AC115" i="1" s="1"/>
  <c r="W115" i="1"/>
  <c r="V115" i="1"/>
  <c r="G115" i="1"/>
  <c r="AB114" i="1"/>
  <c r="V114" i="1"/>
  <c r="W114" i="1" s="1"/>
  <c r="AC114" i="1" s="1"/>
  <c r="G114" i="1"/>
  <c r="AB113" i="1"/>
  <c r="W113" i="1"/>
  <c r="AC113" i="1" s="1"/>
  <c r="V113" i="1"/>
  <c r="G113" i="1"/>
  <c r="AB112" i="1"/>
  <c r="W112" i="1"/>
  <c r="V112" i="1"/>
  <c r="G112" i="1"/>
  <c r="AB111" i="1"/>
  <c r="AC111" i="1" s="1"/>
  <c r="W111" i="1"/>
  <c r="V111" i="1"/>
  <c r="G111" i="1"/>
  <c r="AC110" i="1"/>
  <c r="AB110" i="1"/>
  <c r="V110" i="1"/>
  <c r="W110" i="1" s="1"/>
  <c r="G110" i="1"/>
  <c r="AB109" i="1"/>
  <c r="W109" i="1"/>
  <c r="V109" i="1"/>
  <c r="G109" i="1"/>
  <c r="AC109" i="1" s="1"/>
  <c r="AB108" i="1"/>
  <c r="W108" i="1"/>
  <c r="V108" i="1"/>
  <c r="G108" i="1"/>
  <c r="AB107" i="1"/>
  <c r="AC107" i="1" s="1"/>
  <c r="W107" i="1"/>
  <c r="V107" i="1"/>
  <c r="G107" i="1"/>
  <c r="AB106" i="1"/>
  <c r="V106" i="1"/>
  <c r="W106" i="1" s="1"/>
  <c r="AC106" i="1" s="1"/>
  <c r="G106" i="1"/>
  <c r="AB105" i="1"/>
  <c r="W105" i="1"/>
  <c r="AC105" i="1" s="1"/>
  <c r="V105" i="1"/>
  <c r="G105" i="1"/>
  <c r="AB104" i="1"/>
  <c r="W104" i="1"/>
  <c r="V104" i="1"/>
  <c r="G104" i="1"/>
  <c r="AB103" i="1"/>
  <c r="AC103" i="1" s="1"/>
  <c r="W103" i="1"/>
  <c r="V103" i="1"/>
  <c r="G103" i="1"/>
  <c r="AC102" i="1"/>
  <c r="AB102" i="1"/>
  <c r="V102" i="1"/>
  <c r="W102" i="1" s="1"/>
  <c r="G102" i="1"/>
  <c r="AB101" i="1"/>
  <c r="W101" i="1"/>
  <c r="V101" i="1"/>
  <c r="G101" i="1"/>
  <c r="AC101" i="1" s="1"/>
  <c r="AB100" i="1"/>
  <c r="W100" i="1"/>
  <c r="V100" i="1"/>
  <c r="G100" i="1"/>
  <c r="AB99" i="1"/>
  <c r="AC99" i="1" s="1"/>
  <c r="V99" i="1"/>
  <c r="W99" i="1" s="1"/>
  <c r="G99" i="1"/>
  <c r="AB98" i="1"/>
  <c r="W98" i="1"/>
  <c r="AC98" i="1" s="1"/>
  <c r="V98" i="1"/>
  <c r="G98" i="1"/>
  <c r="AB97" i="1"/>
  <c r="AC97" i="1" s="1"/>
  <c r="V97" i="1"/>
  <c r="W97" i="1" s="1"/>
  <c r="G97" i="1"/>
  <c r="AB96" i="1"/>
  <c r="W96" i="1"/>
  <c r="V96" i="1"/>
  <c r="G96" i="1"/>
  <c r="AC96" i="1" s="1"/>
  <c r="AB95" i="1"/>
  <c r="V95" i="1"/>
  <c r="W95" i="1" s="1"/>
  <c r="G95" i="1"/>
  <c r="AB94" i="1"/>
  <c r="W94" i="1"/>
  <c r="AC94" i="1" s="1"/>
  <c r="V94" i="1"/>
  <c r="G94" i="1"/>
  <c r="AB93" i="1"/>
  <c r="V93" i="1"/>
  <c r="W93" i="1" s="1"/>
  <c r="G93" i="1"/>
  <c r="AB92" i="1"/>
  <c r="W92" i="1"/>
  <c r="V92" i="1"/>
  <c r="G92" i="1"/>
  <c r="AC92" i="1" s="1"/>
  <c r="AB91" i="1"/>
  <c r="AC91" i="1" s="1"/>
  <c r="V91" i="1"/>
  <c r="W91" i="1" s="1"/>
  <c r="G91" i="1"/>
  <c r="AB90" i="1"/>
  <c r="W90" i="1"/>
  <c r="AC90" i="1" s="1"/>
  <c r="V90" i="1"/>
  <c r="G90" i="1"/>
  <c r="AB89" i="1"/>
  <c r="AC89" i="1" s="1"/>
  <c r="V89" i="1"/>
  <c r="W89" i="1" s="1"/>
  <c r="G89" i="1"/>
  <c r="AB88" i="1"/>
  <c r="W88" i="1"/>
  <c r="V88" i="1"/>
  <c r="G88" i="1"/>
  <c r="AC88" i="1" s="1"/>
  <c r="AB87" i="1"/>
  <c r="V87" i="1"/>
  <c r="W87" i="1" s="1"/>
  <c r="G87" i="1"/>
  <c r="AB86" i="1"/>
  <c r="W86" i="1"/>
  <c r="AC86" i="1" s="1"/>
  <c r="V86" i="1"/>
  <c r="G86" i="1"/>
  <c r="AB85" i="1"/>
  <c r="V85" i="1"/>
  <c r="W85" i="1" s="1"/>
  <c r="G85" i="1"/>
  <c r="AB84" i="1"/>
  <c r="W84" i="1"/>
  <c r="V84" i="1"/>
  <c r="G84" i="1"/>
  <c r="AC84" i="1" s="1"/>
  <c r="AB83" i="1"/>
  <c r="AC83" i="1" s="1"/>
  <c r="V83" i="1"/>
  <c r="W83" i="1" s="1"/>
  <c r="G83" i="1"/>
  <c r="AB82" i="1"/>
  <c r="W82" i="1"/>
  <c r="AC82" i="1" s="1"/>
  <c r="V82" i="1"/>
  <c r="G82" i="1"/>
  <c r="AB81" i="1"/>
  <c r="AC81" i="1" s="1"/>
  <c r="V81" i="1"/>
  <c r="W81" i="1" s="1"/>
  <c r="G81" i="1"/>
  <c r="AB80" i="1"/>
  <c r="W80" i="1"/>
  <c r="V80" i="1"/>
  <c r="G80" i="1"/>
  <c r="AC80" i="1" s="1"/>
  <c r="AB79" i="1"/>
  <c r="V79" i="1"/>
  <c r="W79" i="1" s="1"/>
  <c r="G79" i="1"/>
  <c r="AB78" i="1"/>
  <c r="W78" i="1"/>
  <c r="AC78" i="1" s="1"/>
  <c r="V78" i="1"/>
  <c r="G78" i="1"/>
  <c r="AB77" i="1"/>
  <c r="V77" i="1"/>
  <c r="W77" i="1" s="1"/>
  <c r="G77" i="1"/>
  <c r="AB76" i="1"/>
  <c r="W76" i="1"/>
  <c r="V76" i="1"/>
  <c r="G76" i="1"/>
  <c r="AC76" i="1" s="1"/>
  <c r="AB75" i="1"/>
  <c r="AC75" i="1" s="1"/>
  <c r="V75" i="1"/>
  <c r="W75" i="1" s="1"/>
  <c r="G75" i="1"/>
  <c r="AB74" i="1"/>
  <c r="W74" i="1"/>
  <c r="AC74" i="1" s="1"/>
  <c r="V74" i="1"/>
  <c r="G74" i="1"/>
  <c r="AB73" i="1"/>
  <c r="AC73" i="1" s="1"/>
  <c r="V73" i="1"/>
  <c r="W73" i="1" s="1"/>
  <c r="G73" i="1"/>
  <c r="AB72" i="1"/>
  <c r="W72" i="1"/>
  <c r="V72" i="1"/>
  <c r="G72" i="1"/>
  <c r="AC72" i="1" s="1"/>
  <c r="AB71" i="1"/>
  <c r="V71" i="1"/>
  <c r="W71" i="1" s="1"/>
  <c r="G71" i="1"/>
  <c r="AB70" i="1"/>
  <c r="W70" i="1"/>
  <c r="AC70" i="1" s="1"/>
  <c r="V70" i="1"/>
  <c r="G70" i="1"/>
  <c r="AB69" i="1"/>
  <c r="V69" i="1"/>
  <c r="W69" i="1" s="1"/>
  <c r="G69" i="1"/>
  <c r="AB68" i="1"/>
  <c r="W68" i="1"/>
  <c r="V68" i="1"/>
  <c r="G68" i="1"/>
  <c r="AC68" i="1" s="1"/>
  <c r="AB67" i="1"/>
  <c r="AC67" i="1" s="1"/>
  <c r="V67" i="1"/>
  <c r="W67" i="1" s="1"/>
  <c r="G67" i="1"/>
  <c r="AB66" i="1"/>
  <c r="W66" i="1"/>
  <c r="AC66" i="1" s="1"/>
  <c r="V66" i="1"/>
  <c r="G66" i="1"/>
  <c r="AB65" i="1"/>
  <c r="AC65" i="1" s="1"/>
  <c r="V65" i="1"/>
  <c r="W65" i="1" s="1"/>
  <c r="G65" i="1"/>
  <c r="AB64" i="1"/>
  <c r="W64" i="1"/>
  <c r="V64" i="1"/>
  <c r="G64" i="1"/>
  <c r="AC64" i="1" s="1"/>
  <c r="AB63" i="1"/>
  <c r="V63" i="1"/>
  <c r="W63" i="1" s="1"/>
  <c r="G63" i="1"/>
  <c r="AB62" i="1"/>
  <c r="W62" i="1"/>
  <c r="AC62" i="1" s="1"/>
  <c r="V62" i="1"/>
  <c r="G62" i="1"/>
  <c r="AB61" i="1"/>
  <c r="V61" i="1"/>
  <c r="W61" i="1" s="1"/>
  <c r="G61" i="1"/>
  <c r="AB60" i="1"/>
  <c r="W60" i="1"/>
  <c r="V60" i="1"/>
  <c r="G60" i="1"/>
  <c r="AC60" i="1" s="1"/>
  <c r="AB59" i="1"/>
  <c r="AC59" i="1" s="1"/>
  <c r="V59" i="1"/>
  <c r="W59" i="1" s="1"/>
  <c r="G59" i="1"/>
  <c r="AB58" i="1"/>
  <c r="W58" i="1"/>
  <c r="AC58" i="1" s="1"/>
  <c r="V58" i="1"/>
  <c r="G58" i="1"/>
  <c r="AB57" i="1"/>
  <c r="V57" i="1"/>
  <c r="W57" i="1" s="1"/>
  <c r="G57" i="1"/>
  <c r="AB56" i="1"/>
  <c r="W56" i="1"/>
  <c r="V56" i="1"/>
  <c r="G56" i="1"/>
  <c r="AC56" i="1" s="1"/>
  <c r="AB55" i="1"/>
  <c r="V55" i="1"/>
  <c r="W55" i="1" s="1"/>
  <c r="G55" i="1"/>
  <c r="AB54" i="1"/>
  <c r="W54" i="1"/>
  <c r="AC54" i="1" s="1"/>
  <c r="V54" i="1"/>
  <c r="G54" i="1"/>
  <c r="AB53" i="1"/>
  <c r="V53" i="1"/>
  <c r="W53" i="1" s="1"/>
  <c r="G53" i="1"/>
  <c r="AB52" i="1"/>
  <c r="W52" i="1"/>
  <c r="V52" i="1"/>
  <c r="G52" i="1"/>
  <c r="AC52" i="1" s="1"/>
  <c r="AB51" i="1"/>
  <c r="AC51" i="1" s="1"/>
  <c r="V51" i="1"/>
  <c r="W51" i="1" s="1"/>
  <c r="G51" i="1"/>
  <c r="AB50" i="1"/>
  <c r="W50" i="1"/>
  <c r="AC50" i="1" s="1"/>
  <c r="V50" i="1"/>
  <c r="G50" i="1"/>
  <c r="AB49" i="1"/>
  <c r="AC49" i="1" s="1"/>
  <c r="V49" i="1"/>
  <c r="W49" i="1" s="1"/>
  <c r="G49" i="1"/>
  <c r="AB48" i="1"/>
  <c r="W48" i="1"/>
  <c r="V48" i="1"/>
  <c r="G48" i="1"/>
  <c r="AC48" i="1" s="1"/>
  <c r="AB47" i="1"/>
  <c r="V47" i="1"/>
  <c r="W47" i="1" s="1"/>
  <c r="G47" i="1"/>
  <c r="AB46" i="1"/>
  <c r="W46" i="1"/>
  <c r="AC46" i="1" s="1"/>
  <c r="V46" i="1"/>
  <c r="G46" i="1"/>
  <c r="AB45" i="1"/>
  <c r="V45" i="1"/>
  <c r="W45" i="1" s="1"/>
  <c r="G45" i="1"/>
  <c r="AB44" i="1"/>
  <c r="W44" i="1"/>
  <c r="V44" i="1"/>
  <c r="G44" i="1"/>
  <c r="AC44" i="1" s="1"/>
  <c r="AB43" i="1"/>
  <c r="AC43" i="1" s="1"/>
  <c r="V43" i="1"/>
  <c r="W43" i="1" s="1"/>
  <c r="G43" i="1"/>
  <c r="AB42" i="1"/>
  <c r="W42" i="1"/>
  <c r="AC42" i="1" s="1"/>
  <c r="V42" i="1"/>
  <c r="G42" i="1"/>
  <c r="AB41" i="1"/>
  <c r="AC41" i="1" s="1"/>
  <c r="V41" i="1"/>
  <c r="W41" i="1" s="1"/>
  <c r="G41" i="1"/>
  <c r="AB40" i="1"/>
  <c r="W40" i="1"/>
  <c r="V40" i="1"/>
  <c r="G40" i="1"/>
  <c r="AC40" i="1" s="1"/>
  <c r="AB39" i="1"/>
  <c r="V39" i="1"/>
  <c r="W39" i="1" s="1"/>
  <c r="G39" i="1"/>
  <c r="AB38" i="1"/>
  <c r="W38" i="1"/>
  <c r="AC38" i="1" s="1"/>
  <c r="V38" i="1"/>
  <c r="G38" i="1"/>
  <c r="AB37" i="1"/>
  <c r="V37" i="1"/>
  <c r="W37" i="1" s="1"/>
  <c r="G37" i="1"/>
  <c r="AB36" i="1"/>
  <c r="W36" i="1"/>
  <c r="V36" i="1"/>
  <c r="G36" i="1"/>
  <c r="AC36" i="1" s="1"/>
  <c r="AB35" i="1"/>
  <c r="AC35" i="1" s="1"/>
  <c r="W35" i="1"/>
  <c r="G35" i="1"/>
  <c r="AB34" i="1"/>
  <c r="AC34" i="1" s="1"/>
  <c r="V34" i="1"/>
  <c r="W34" i="1" s="1"/>
  <c r="G34" i="1"/>
  <c r="AB33" i="1"/>
  <c r="W33" i="1"/>
  <c r="AC33" i="1" s="1"/>
  <c r="V33" i="1"/>
  <c r="G33" i="1"/>
  <c r="AB32" i="1"/>
  <c r="V32" i="1"/>
  <c r="W32" i="1" s="1"/>
  <c r="G32" i="1"/>
  <c r="AB31" i="1"/>
  <c r="W31" i="1"/>
  <c r="V31" i="1"/>
  <c r="G31" i="1"/>
  <c r="AC31" i="1" s="1"/>
  <c r="AB30" i="1"/>
  <c r="V30" i="1"/>
  <c r="W30" i="1" s="1"/>
  <c r="G30" i="1"/>
  <c r="AB29" i="1"/>
  <c r="W29" i="1"/>
  <c r="AC29" i="1" s="1"/>
  <c r="V29" i="1"/>
  <c r="G29" i="1"/>
  <c r="AB28" i="1"/>
  <c r="AC28" i="1" s="1"/>
  <c r="V28" i="1"/>
  <c r="W28" i="1" s="1"/>
  <c r="G28" i="1"/>
  <c r="AB27" i="1"/>
  <c r="W27" i="1"/>
  <c r="AC27" i="1" s="1"/>
  <c r="V27" i="1"/>
  <c r="G27" i="1"/>
  <c r="AB26" i="1"/>
  <c r="V26" i="1"/>
  <c r="W26" i="1" s="1"/>
  <c r="G26" i="1"/>
  <c r="AB25" i="1"/>
  <c r="W25" i="1"/>
  <c r="V25" i="1"/>
  <c r="G25" i="1"/>
  <c r="AC25" i="1" s="1"/>
  <c r="AB24" i="1"/>
  <c r="V24" i="1"/>
  <c r="W24" i="1" s="1"/>
  <c r="G24" i="1"/>
  <c r="AB23" i="1"/>
  <c r="W23" i="1"/>
  <c r="AC23" i="1" s="1"/>
  <c r="V23" i="1"/>
  <c r="G23" i="1"/>
  <c r="AB22" i="1"/>
  <c r="V22" i="1"/>
  <c r="W22" i="1" s="1"/>
  <c r="G22" i="1"/>
  <c r="AB21" i="1"/>
  <c r="W21" i="1"/>
  <c r="V21" i="1"/>
  <c r="G21" i="1"/>
  <c r="AC21" i="1" s="1"/>
  <c r="AB20" i="1"/>
  <c r="AC20" i="1" s="1"/>
  <c r="V20" i="1"/>
  <c r="W20" i="1" s="1"/>
  <c r="G20" i="1"/>
  <c r="AB19" i="1"/>
  <c r="W19" i="1"/>
  <c r="AC19" i="1" s="1"/>
  <c r="V19" i="1"/>
  <c r="G19" i="1"/>
  <c r="AB18" i="1"/>
  <c r="V18" i="1"/>
  <c r="W18" i="1" s="1"/>
  <c r="G18" i="1"/>
  <c r="AB17" i="1"/>
  <c r="W17" i="1"/>
  <c r="V17" i="1"/>
  <c r="G17" i="1"/>
  <c r="AC17" i="1" s="1"/>
  <c r="AB16" i="1"/>
  <c r="V16" i="1"/>
  <c r="W16" i="1" s="1"/>
  <c r="G16" i="1"/>
  <c r="AB15" i="1"/>
  <c r="W15" i="1"/>
  <c r="AC15" i="1" s="1"/>
  <c r="V15" i="1"/>
  <c r="G15" i="1"/>
  <c r="AB14" i="1"/>
  <c r="V14" i="1"/>
  <c r="W14" i="1" s="1"/>
  <c r="G14" i="1"/>
  <c r="AB13" i="1"/>
  <c r="W13" i="1"/>
  <c r="V13" i="1"/>
  <c r="G13" i="1"/>
  <c r="AC13" i="1" s="1"/>
  <c r="AB12" i="1"/>
  <c r="AC12" i="1" s="1"/>
  <c r="V12" i="1"/>
  <c r="W12" i="1" s="1"/>
  <c r="G12" i="1"/>
  <c r="AB11" i="1"/>
  <c r="W11" i="1"/>
  <c r="AC11" i="1" s="1"/>
  <c r="V11" i="1"/>
  <c r="G11" i="1"/>
  <c r="AB10" i="1"/>
  <c r="V10" i="1"/>
  <c r="W10" i="1" s="1"/>
  <c r="G10" i="1"/>
  <c r="AB9" i="1"/>
  <c r="W9" i="1"/>
  <c r="V9" i="1"/>
  <c r="G9" i="1"/>
  <c r="AC9" i="1" s="1"/>
  <c r="AB8" i="1"/>
  <c r="V8" i="1"/>
  <c r="W8" i="1" s="1"/>
  <c r="G8" i="1"/>
  <c r="AB7" i="1"/>
  <c r="W7" i="1"/>
  <c r="AC7" i="1" s="1"/>
  <c r="V7" i="1"/>
  <c r="G7" i="1"/>
  <c r="AB6" i="1"/>
  <c r="V6" i="1"/>
  <c r="W6" i="1" s="1"/>
  <c r="G6" i="1"/>
  <c r="AC5" i="1"/>
  <c r="AB5" i="1"/>
  <c r="W5" i="1"/>
  <c r="V5" i="1"/>
  <c r="G5" i="1"/>
  <c r="AB4" i="1"/>
  <c r="V4" i="1"/>
  <c r="W4" i="1" s="1"/>
  <c r="G4" i="1"/>
  <c r="AB3" i="1"/>
  <c r="W3" i="1"/>
  <c r="AC3" i="1" s="1"/>
  <c r="V3" i="1"/>
  <c r="G3" i="1"/>
  <c r="AC10" i="1" l="1"/>
  <c r="AC8" i="1"/>
  <c r="AC16" i="1"/>
  <c r="AC24" i="1"/>
  <c r="AC32" i="1"/>
  <c r="AC39" i="1"/>
  <c r="AC47" i="1"/>
  <c r="AC55" i="1"/>
  <c r="AC63" i="1"/>
  <c r="AC71" i="1"/>
  <c r="AC79" i="1"/>
  <c r="AC87" i="1"/>
  <c r="AC95" i="1"/>
  <c r="AC26" i="1"/>
  <c r="AC4" i="1"/>
  <c r="AC6" i="1"/>
  <c r="AC14" i="1"/>
  <c r="AC22" i="1"/>
  <c r="AC30" i="1"/>
  <c r="AC37" i="1"/>
  <c r="AC45" i="1"/>
  <c r="AC53" i="1"/>
  <c r="AC61" i="1"/>
  <c r="AC69" i="1"/>
  <c r="AC77" i="1"/>
  <c r="AC85" i="1"/>
  <c r="AC93" i="1"/>
  <c r="AC18" i="1"/>
  <c r="AC57" i="1"/>
  <c r="AC100" i="1"/>
  <c r="AC108" i="1"/>
  <c r="AC116" i="1"/>
  <c r="AC124" i="1"/>
  <c r="AC132" i="1"/>
  <c r="AC140" i="1"/>
  <c r="AC148" i="1"/>
  <c r="AC154" i="1"/>
  <c r="AC158" i="1"/>
  <c r="AC162" i="1"/>
  <c r="AC166" i="1"/>
  <c r="AC170" i="1"/>
  <c r="AC171" i="1"/>
  <c r="AC104" i="1"/>
  <c r="AC112" i="1"/>
  <c r="AC120" i="1"/>
  <c r="AC128" i="1"/>
  <c r="AC136" i="1"/>
  <c r="AC144" i="1"/>
  <c r="AC152" i="1"/>
  <c r="AC156" i="1"/>
  <c r="AC160" i="1"/>
  <c r="AC164" i="1"/>
  <c r="AC168" i="1"/>
  <c r="AC175" i="1"/>
  <c r="AC172" i="1"/>
  <c r="AC176" i="1"/>
  <c r="AC180" i="1"/>
  <c r="AC192" i="1"/>
  <c r="AC208" i="1"/>
  <c r="AC229" i="1"/>
  <c r="AC258" i="1"/>
  <c r="AC266" i="1"/>
  <c r="AC273" i="1"/>
  <c r="AC277" i="1"/>
  <c r="AC281" i="1"/>
  <c r="AC285" i="1"/>
  <c r="AC289" i="1"/>
  <c r="AC293" i="1"/>
  <c r="AC297" i="1"/>
  <c r="AC301" i="1"/>
  <c r="AC329" i="1"/>
  <c r="AC334" i="1"/>
  <c r="AC246" i="1"/>
  <c r="AC326" i="1"/>
  <c r="AC174" i="1"/>
  <c r="AC178" i="1"/>
  <c r="AC183" i="1"/>
  <c r="AC200" i="1"/>
  <c r="AC220" i="1"/>
  <c r="AC237" i="1"/>
  <c r="AC256" i="1"/>
  <c r="AC260" i="1"/>
  <c r="AC271" i="1"/>
  <c r="AC275" i="1"/>
  <c r="AC279" i="1"/>
  <c r="AC283" i="1"/>
  <c r="AC287" i="1"/>
  <c r="AC291" i="1"/>
  <c r="AC295" i="1"/>
  <c r="AC299" i="1"/>
  <c r="AC303" i="1"/>
  <c r="AC196" i="1"/>
  <c r="AC216" i="1"/>
  <c r="AC233" i="1"/>
  <c r="AC244" i="1"/>
  <c r="AC251" i="1"/>
  <c r="AC312" i="1"/>
  <c r="AC337" i="1"/>
</calcChain>
</file>

<file path=xl/sharedStrings.xml><?xml version="1.0" encoding="utf-8"?>
<sst xmlns="http://schemas.openxmlformats.org/spreadsheetml/2006/main" count="1655" uniqueCount="975">
  <si>
    <t>序号</t>
  </si>
  <si>
    <t>学号</t>
  </si>
  <si>
    <t>姓名</t>
  </si>
  <si>
    <t>专业</t>
  </si>
  <si>
    <t>导师</t>
  </si>
  <si>
    <t>课程平均分</t>
  </si>
  <si>
    <t>课程平均分45%</t>
  </si>
  <si>
    <t>学术成果</t>
  </si>
  <si>
    <t>学术成果得分</t>
  </si>
  <si>
    <t>学术成果45%</t>
  </si>
  <si>
    <t>综合表现</t>
  </si>
  <si>
    <t>综合表现得分</t>
  </si>
  <si>
    <t>综合表现10%</t>
  </si>
  <si>
    <t>总分</t>
  </si>
  <si>
    <t>签字确认</t>
  </si>
  <si>
    <t>发表科研论文</t>
  </si>
  <si>
    <t>得分</t>
  </si>
  <si>
    <t>主持科研项目</t>
  </si>
  <si>
    <t>出版（参编）专著或教材</t>
  </si>
  <si>
    <t>科研获奖</t>
  </si>
  <si>
    <t>专利</t>
  </si>
  <si>
    <t>学术会议活动</t>
  </si>
  <si>
    <t>学科竞赛及科技活动</t>
  </si>
  <si>
    <t>社会工作</t>
  </si>
  <si>
    <t>获各类荣誉称号</t>
  </si>
  <si>
    <t>文体竞赛获奖</t>
  </si>
  <si>
    <t>杨丹红</t>
  </si>
  <si>
    <t>交通运输</t>
  </si>
  <si>
    <t>吕红霞</t>
  </si>
  <si>
    <t>1.第二届“运达杯”体育节师生排球比赛优秀奖，0.75
2.交运研会“内部素质拓展活动”二等奖，1</t>
  </si>
  <si>
    <t xml:space="preserve"> </t>
  </si>
  <si>
    <t>单鑫</t>
  </si>
  <si>
    <t>何娟</t>
  </si>
  <si>
    <t>王金成</t>
  </si>
  <si>
    <t>薛锋</t>
  </si>
  <si>
    <t>发明专利受理：一种乘务排班编制优化算法（202310992456.X）（除导师外第四署名）（2分）</t>
  </si>
  <si>
    <t>2023年5月：五一数学建模竞赛优秀奖</t>
  </si>
  <si>
    <t>徐刘希</t>
  </si>
  <si>
    <t>潘金山</t>
  </si>
  <si>
    <t>1.2022年第十九届“华为杯”全国研究生数学建模竞赛-成功参与奖，5分
2.2023年全国大学生英语词汇挑战赛-三等奖，7分</t>
  </si>
  <si>
    <t>2022学年-2023学年，担任权益委员，1分</t>
  </si>
  <si>
    <t>1.院研究生会“内部素质拓展活动”中荣获一等奖，2分；
2.2023年西南交通大学学生骨干培训暨学院青马工程培训中获得了“优秀学员”称号，3分；3.成都市金牛区九里提街道疫情防控优秀志愿者，1分；
4.成都地铁运营公司的“成都地铁迎大运”志愿服务活动优秀志愿者，1分；</t>
  </si>
  <si>
    <t>1.2022年10月西南交通大学新生乒乓球比赛第五名，0.75分</t>
  </si>
  <si>
    <t>邹屹恒</t>
  </si>
  <si>
    <t>杨鶤</t>
  </si>
  <si>
    <t>2023年3月：2023年中外传播杯全国大学生英语语法大赛三等奖</t>
  </si>
  <si>
    <t>李亚凌</t>
  </si>
  <si>
    <t>张光远</t>
  </si>
  <si>
    <t>2022-2023学年担任党支部组织委员，2分</t>
  </si>
  <si>
    <t>唐佳乐</t>
  </si>
  <si>
    <t>陈钉均</t>
  </si>
  <si>
    <t>2022亚太杯数学建模比赛二等奖（10）</t>
  </si>
  <si>
    <t>王彬妍</t>
  </si>
  <si>
    <t>1.2023年第二届全国大学生英语词汇竞赛一等奖（15分）
2.2023年第六届大学生数字技能应用大赛python组三等奖（7分）</t>
  </si>
  <si>
    <t>1.2023第三届全国大学生心理知识大赛一等奖，4分
2.2023第三届全国大学生生态环境保护竞赛三等奖  ，2分</t>
  </si>
  <si>
    <t>朱蕾</t>
  </si>
  <si>
    <t>闫海峰</t>
  </si>
  <si>
    <t>1.发明专利：一种基于进出站时间的多制式轨道交通动态计价方法（202310697909.6 除导师外第1署名）（25分）</t>
  </si>
  <si>
    <t>胡孝红</t>
  </si>
  <si>
    <t>财经素材大赛一等奖，4分</t>
  </si>
  <si>
    <t>黄子凌</t>
  </si>
  <si>
    <t>石红国</t>
  </si>
  <si>
    <t>华为杯”第19届中国研究生数学建模竞赛成功参与奖</t>
  </si>
  <si>
    <t>罗茜元</t>
  </si>
  <si>
    <t>郭孜政</t>
  </si>
  <si>
    <t>黄鑫磊</t>
  </si>
  <si>
    <t>户佐安</t>
  </si>
  <si>
    <t>姚家炜</t>
  </si>
  <si>
    <t>吴刚</t>
  </si>
  <si>
    <t>1.2023年第二十届五一数学建模竞赛三等奖</t>
  </si>
  <si>
    <t>2022-2023学年，担任团支书，加3分</t>
  </si>
  <si>
    <t>黄文超</t>
  </si>
  <si>
    <t>庄河</t>
  </si>
  <si>
    <t>　</t>
  </si>
  <si>
    <t xml:space="preserve">1.发明专利受理：铁路客运站设备管理方法.装置.设备及可读存储介质（202211634489.9
除导师外第3署名）（0.3分）；  </t>
  </si>
  <si>
    <t>1.2023年1月：“中外传播杯”全国大学生英语阅读大赛一等奖（15分）
2.2023年6月:第二十届五一数学建模竞赛一等奖（15分）</t>
  </si>
  <si>
    <t>1.2022-2023学年，担任2022硕士1班宣传委员，1分；</t>
  </si>
  <si>
    <t>1.2023年4月获得第二届全国大学生数据分析科普知识竞赛一等奖，4分；
2.2023年4月，获得2023第三届“心上的中国”全国大学生525心理知识大赛一等奖，4分；
3.2023年5月，获得2023年第三届全国大学生人工智能知识竞赛三等奖，2分；</t>
  </si>
  <si>
    <t>王心怡</t>
  </si>
  <si>
    <t>王明慧</t>
  </si>
  <si>
    <t>1.于 2022 年 9 月至 2023 年 6 月担任硕士 22 级第一党支部宣传委员，任职情况：优秀。2分
2.于 2022 年 9 月至 2023 年 6 月担任 2022 级硕士 1 班学习委员，任职情况：优秀。1分</t>
  </si>
  <si>
    <t>蒋攀</t>
  </si>
  <si>
    <t>刘涛</t>
  </si>
  <si>
    <t>1.境内会议:2023年7月19日-21日，大连， 主题：智能.韧性.互联， 在会议上进行了宣读和交流。该论文已收录于大会论文集中。</t>
  </si>
  <si>
    <t>1.2023年5月:2023年第二届全国大学生英语词汇挑战赛一等奖(15分)
2.2023年6月:第二十届五一数学建模竞赛三等奖（7分）</t>
  </si>
  <si>
    <t xml:space="preserve">1.2023年6月,获2023年第三届"应急科普华夏行"大学生生活安全专题竞赛一等奖,4分;
2.2023年6月,获2023年第三届"应急科普华夏行"大学生网络与信息安全专题竞赛一等奖,4分;
3.2023年7月,获2023年全国大学生科学素质知识竞赛一等奖,4分;
4.2022年10月:“睿智创新，激情创业”——2022年全国大学生技术创新创业大赛一等奖（4分）
</t>
  </si>
  <si>
    <t>李毅</t>
  </si>
  <si>
    <t>陈韬</t>
  </si>
  <si>
    <t>境内会议：2022年12月24-26日.VooV Meeting.The Fifth International Conference on Smart Vehicular Technology, Transportation, Communication and Applications.在会议上 进行了宣读和交流。该论文已收录于大会论文集中。</t>
  </si>
  <si>
    <t>赵玉超</t>
  </si>
  <si>
    <t>1.境内会议：2023年8月11-14日.上海.第十四届计算交通科学研讨会，在会议上进行宣读和交流；</t>
  </si>
  <si>
    <t>1.“华为杯”第19届中国研究生数学建模竞赛成功参与奖</t>
  </si>
  <si>
    <t>张帅</t>
  </si>
  <si>
    <t>张小强</t>
  </si>
  <si>
    <t>石方雨</t>
  </si>
  <si>
    <t>2022-2023学年担任班长，3分</t>
  </si>
  <si>
    <t>韩林育</t>
  </si>
  <si>
    <t>刘晓波</t>
  </si>
  <si>
    <t>1.“华为杯”第19届中国研究生数学建模竞赛三等奖</t>
  </si>
  <si>
    <t>魏鹏臣</t>
  </si>
  <si>
    <t>傅志坚</t>
  </si>
  <si>
    <t>1.2023年“中教杯”全国大学生英语翻译大赛B组一等奖（15分）</t>
  </si>
  <si>
    <t>1.“睿智创新，激情创业”2022年全国大学生技术创新创业大赛一等奖（4分）</t>
  </si>
  <si>
    <t>章雨昂</t>
  </si>
  <si>
    <t>李力</t>
  </si>
  <si>
    <t>2022-2023学年，担任硕士22级第一党支部书记，3分</t>
  </si>
  <si>
    <t>岳梦凡</t>
  </si>
  <si>
    <t>殷勇</t>
  </si>
  <si>
    <t>梁铖，殷勇，岳梦凡等.基于三角模糊数-TOPSIS的地铁物流分拨中心与车站接轨方案研究(B+，除导师外二作，4.5分），2023年8月</t>
  </si>
  <si>
    <t>1.“华为杯”第19届中国研究生数学建模竞赛二等奖，15分；
 2.2023年6月，获大学生数字技能应用大赛优秀奖，4分</t>
  </si>
  <si>
    <t>张伟涵</t>
  </si>
  <si>
    <t>罗一鸣</t>
  </si>
  <si>
    <t>杨达</t>
  </si>
  <si>
    <t>周义龙</t>
  </si>
  <si>
    <t>1.华为杯”第19届中国研究生数学建模竞赛三等奖</t>
  </si>
  <si>
    <t>翟诗曼</t>
  </si>
  <si>
    <t>邵玉华.户佐安</t>
  </si>
  <si>
    <t>1.2023年第十三届MathorCup高校数学建模挑战赛研究生组二等奖（10分）
2.2023“联合国采购杯”全国大学生英语阅读大赛研究生组一等奖（15分）</t>
  </si>
  <si>
    <t>交运硕士22级1班组织委员（1分）</t>
  </si>
  <si>
    <t>1.2023年第三届全国大学生生态环境保护竞赛一等奖（4分），2.全国大学生党史知识竞赛优秀奖（1.75分）
3.全国大学生党史知识竞赛志愿者（3分）</t>
  </si>
  <si>
    <t>曹亚婧</t>
  </si>
  <si>
    <t>倪少权</t>
  </si>
  <si>
    <t>1.2023年全国大学生数字技能应用大赛三等奖；
2.2023年第四届全国高等院校数学能力挑战赛三等奖</t>
  </si>
  <si>
    <t>2022-2023学年担任班级组织委员</t>
  </si>
  <si>
    <t>陈宏宇</t>
  </si>
  <si>
    <t>蒋阳升</t>
  </si>
  <si>
    <t>1.“华为杯”第19届中国研究生数学建模竞赛成功参与奖（5分）</t>
  </si>
  <si>
    <t>陈全富</t>
  </si>
  <si>
    <t>唐优华</t>
  </si>
  <si>
    <t>软件著作：2023年7月4日，《智能出行地铁站点选择系统 
V1.0》，2023SR1003661</t>
  </si>
  <si>
    <t>1.“华为杯”第十九届中国研究生数学建模竞赛三等奖（10分）
2.2023年6月：“2023年大学生数字技能应用大赛”一等奖（15分）</t>
  </si>
  <si>
    <t>2022-2023学年担任权益委员：1分</t>
  </si>
  <si>
    <t>2022年10月27日
获新生杯篮球赛三等奖，1分</t>
  </si>
  <si>
    <t>陈贤明</t>
  </si>
  <si>
    <t>马驷</t>
  </si>
  <si>
    <t>1.2022-2023学年，担任宣传委员，1分；</t>
  </si>
  <si>
    <t>陈卓</t>
  </si>
  <si>
    <t>1.2022.12月，全国大学生英语翻译大赛获得省级三等奖</t>
  </si>
  <si>
    <t>崔舜来</t>
  </si>
  <si>
    <t>曹鹏</t>
  </si>
  <si>
    <t>软件著作权：路侧Lidar感知预测仿真分析系统V1.0（2023SR0999470，第一署名）（10分）</t>
  </si>
  <si>
    <t>境内会议：2023年6月14日-17日.武汉.参加世界交通运输大会（WTC2023）并作学术报告.《Modelling the LiDAR Performance for Roadside Deployment》</t>
  </si>
  <si>
    <t>单霄</t>
  </si>
  <si>
    <t>软件著作权：铁路技术站车流接续模式判别系统 V1.0（2023SR1069595，除导师外第二署名）（2.0分）</t>
  </si>
  <si>
    <t>1.2023年第二十届五一数学建模竞赛优秀奖</t>
  </si>
  <si>
    <t>龚梓烨</t>
  </si>
  <si>
    <t>1.“华为杯”第19届中国研究生数学建模竞赛三等奖（10分）</t>
  </si>
  <si>
    <t>2022-2023学年，担任科研院科研助理，1分</t>
  </si>
  <si>
    <t>黄哲</t>
  </si>
  <si>
    <t>景云（校内导师：薛锋）</t>
  </si>
  <si>
    <t>2022-2023学年，担任班长，3分</t>
  </si>
  <si>
    <t>贾寒琪</t>
  </si>
  <si>
    <t>赵军</t>
  </si>
  <si>
    <t>2022-2023学年担任团支书，3分</t>
  </si>
  <si>
    <t>江承蓁</t>
  </si>
  <si>
    <t>姜欣</t>
  </si>
  <si>
    <t>1.2022年11月：2022年第二届中国高校大数据挑战赛研究生组三等奖（7分）；
2.2023年5月：2023年第二十届五一数学建模竞赛研究生组三等奖（7分）；</t>
  </si>
  <si>
    <t>李辉</t>
  </si>
  <si>
    <t>谢军</t>
  </si>
  <si>
    <t>1.2023年第二十届五一数学建模竞赛二等奖（10分）；2.2023年全国大学生英语作文大赛研究生组省一等奖（15分）；</t>
  </si>
  <si>
    <t>李越</t>
  </si>
  <si>
    <t>郑芳芳</t>
  </si>
  <si>
    <t>1.发明专利：一种面向混合交通流的性能指标计算方法及系统（ZL202310092887.0，除导师外第四署名，5分）
2.软著：面向三围宏观基本图的城市交通流数据处理系统（2023SR0913272，除导师外第四署名，1分）
3.软著：多模式城市交通网络分区系统（2023SR0913229，除导师外第二署名，2.5分）</t>
  </si>
  <si>
    <t>1.2023大学生数学技能应用大赛二等奖（10分）</t>
  </si>
  <si>
    <t>廖宇霞</t>
  </si>
  <si>
    <t>汤银英</t>
  </si>
  <si>
    <t>无</t>
  </si>
  <si>
    <t>刘济源</t>
  </si>
  <si>
    <t>1.2022年MathorCup高校数学建模挑战赛——大数据竞赛研究生组二等奖（10分）</t>
  </si>
  <si>
    <t>1.第三届“防灾减灾科普先行”全国青少年火灾应对科普竞赛一等奖，同时荣获“消防安全科普员”志愿者证书，6分     2.2023年第四届大学生“丝绸之路”主题知识竞赛一等奖，4分</t>
  </si>
  <si>
    <t>刘青</t>
  </si>
  <si>
    <t>1.国际学术活动 2022 IEEE International Conference on Digital Twins and Parallel Intelligence：2022年11月2日.会议地点：Boston&amp;NingBo会议主题：Safe Driving Technologies for Autonomous Vehicles.论文发表情况：G. Li, Q. Liu and Z. Guo, "Driver Distraction Detection Using Advanced Deep Learning Technologies Based on Images," in IEEE Journal of Radio Frequency Identification, vol. 6, pp. 825-831, 2022, doi: 10.1109/JRFID.2022.3209237.；</t>
  </si>
  <si>
    <t xml:space="preserve">1.2023年4月：2023年第二十届五一数学建模竞赛研究生组二等奖（10分）；
</t>
  </si>
  <si>
    <t>2022211296</t>
  </si>
  <si>
    <t>马梦遥</t>
  </si>
  <si>
    <t>寇玮华</t>
  </si>
  <si>
    <t>2023年8月20日，参编《高速铁路车站改造运输组织分析》 （4分）</t>
  </si>
  <si>
    <t>1.2023年4月：2023年全国大学生英语竞赛（NECCS）优秀奖（4分）</t>
  </si>
  <si>
    <t>阮俊吉</t>
  </si>
  <si>
    <t>1.2023年6月：2023年第二十届五一数学建模竞赛研究生组一等奖（15分）</t>
  </si>
  <si>
    <t>孙孟月</t>
  </si>
  <si>
    <t>1.“华为杯”第十九届中国研究生数学建模竞赛三等奖（10分）</t>
  </si>
  <si>
    <t>2022-2023学年，担任党支部书记，3分</t>
  </si>
  <si>
    <t>2022年10月，获“喜迎二十大，交汇新梦想”主题征文比赛三等奖，0.5分</t>
  </si>
  <si>
    <t>王迪</t>
  </si>
  <si>
    <t>朱健梅</t>
  </si>
  <si>
    <t>2022-2023学年，担任学习委员，1分</t>
  </si>
  <si>
    <t>王家予</t>
  </si>
  <si>
    <t>2022-2023学年担任校研究生会综合事务部干事</t>
  </si>
  <si>
    <t>乌宇航</t>
  </si>
  <si>
    <t>发明专利：一种基于刷卡数据的地铁换乘站换乘客流估计方法（202310882825.X 除导师外共三个署名，排名第一署名，已受理）（1.2分）</t>
  </si>
  <si>
    <t>境内会议：1.2023年6月14-17日.武汉.世界交通运输大会.在会议中宣读会议已录用论文 （4.5分）；2.2023年7月19-21日.大连.The 5th International Symposium on Multimodal Transportation.在会议中宣读会议已录用论文 （4.5分）</t>
  </si>
  <si>
    <t>1.“华为杯”第19届中国研究生数学建模竞赛二等奖（15分）；
2.2023年《英语世界》杯赛全国大学生英语词汇大赛全国三等奖（其余的学科竞赛认定为省级，7分）</t>
  </si>
  <si>
    <t>2022-2023学年，担任党支部委员，2分</t>
  </si>
  <si>
    <t>2022年西南交通大学新生篮球比赛三等奖，1分</t>
  </si>
  <si>
    <t>吴雪琼</t>
  </si>
  <si>
    <t>叶彭姚</t>
  </si>
  <si>
    <t>1.2023年7月第二十届五一数学建模竞赛三等奖</t>
  </si>
  <si>
    <t>1.2023年7月-9月于四川省交警总队实习3个月  2.参加学校大运会火炬传递观看志愿者</t>
  </si>
  <si>
    <t>1.2022年西南交通大学乒乓球院系赛第五名</t>
  </si>
  <si>
    <t>谢俊</t>
  </si>
  <si>
    <t>谢书铟</t>
  </si>
  <si>
    <t>杨圣贤</t>
  </si>
  <si>
    <t>2022-2023学年，担任文体委员，1分；</t>
  </si>
  <si>
    <t xml:space="preserve">2023年5月，获西南交通大学"一星级志愿者"荣誉称号，3分
</t>
  </si>
  <si>
    <t>2022年10月，获新生篮球赛三等奖（第八名），1分；</t>
  </si>
  <si>
    <t>杨子璇</t>
  </si>
  <si>
    <t>刘澜</t>
  </si>
  <si>
    <t>1.2023年第六届全国大学生数学竞赛网络挑战赛一等奖(15分);
2.2023年第四届“华数杯”全国大学生数学建模竞赛优秀奖(4分);
3.2022年第十二届APMCM亚太地区大学生数学建模竞赛优秀奖(0分);
4.2022年全国大学生技术创新创业大赛优秀奖(4分)</t>
  </si>
  <si>
    <t>1.交通运输与物流学院研究生会“内部素质拓展活动”中获二等奖(1分)</t>
  </si>
  <si>
    <t>张婷</t>
  </si>
  <si>
    <t>冯春</t>
  </si>
  <si>
    <t>1.2023年第四届全国高等院校数学能力挑战赛 “优秀奖” （4分）
2.2022年第五届普译奖全国大学生英语写作
大赛“二等奖”（10分）</t>
  </si>
  <si>
    <t>赵晨汐</t>
  </si>
  <si>
    <t>赵虎威</t>
  </si>
  <si>
    <t>2023年8月20日，出版《高速铁路
车站改造运输组织分析》，4分</t>
  </si>
  <si>
    <t>赵慧</t>
  </si>
  <si>
    <t>李国旗</t>
  </si>
  <si>
    <t>2022-2023学年，担任22级硕士第二党支部宣传委员（2分）</t>
  </si>
  <si>
    <t>王超</t>
  </si>
  <si>
    <t>2022年西南交通大学新生篮球比赛校第八名（三等奖），0分</t>
  </si>
  <si>
    <t>苏子硕</t>
  </si>
  <si>
    <t>2022-2023学年，担任院研究生会宣传部部长，0分(没证明)</t>
  </si>
  <si>
    <t>2022年12月，获中国大学生舞龙舞狮锦标赛线上赛第五名，0分</t>
  </si>
  <si>
    <t>游永维</t>
  </si>
  <si>
    <t>1.“华为杯”第19届中国研究生数学建模竞赛优秀奖</t>
  </si>
  <si>
    <t>2023年全国大学生创新创业能力大赛二等奖，5分</t>
  </si>
  <si>
    <t>吴泓霏</t>
  </si>
  <si>
    <t>何必胜</t>
  </si>
  <si>
    <t>时间：2023/6/14
地点：武汉
主题：世界交通运输大会
发表论文情况：收录至摘要集并做学术报告</t>
  </si>
  <si>
    <t>陈新珂</t>
  </si>
  <si>
    <t>鲁工圆</t>
  </si>
  <si>
    <t>2022-2023学年，担任权益委员和心理委员</t>
  </si>
  <si>
    <t>1.2023年参与大运会火炬传递观众；2.2023年参与学院迎新活动；3.大运会观众</t>
  </si>
  <si>
    <t>梁铖</t>
  </si>
  <si>
    <t>1.Jinqu Chen，Cheng Liang等.Resilience assessment of a highway–railway complementary network under rainstorms（A++，二作，37.5分），2023年7月；
2.梁铖，殷勇等.基于三角模糊数-TOPSIS的地铁物流分拨中心与车站接轨方案研究（B+，一作，10.5分），2023年8月；</t>
  </si>
  <si>
    <t>1.2023年6月：2023大学生数字技能应用大赛优秀奖（0分）；
2.“华为杯”第19届中国研究生数学建模竞赛成功参与奖（5分）；</t>
  </si>
  <si>
    <t>刘小余</t>
  </si>
  <si>
    <t>帅斌</t>
  </si>
  <si>
    <t>尹燕辉</t>
  </si>
  <si>
    <t>黄文成</t>
  </si>
  <si>
    <t>1.发明专利：一种最优目标链路的匹配方法（202210302682.6  除导师外第1署名）（35分）；</t>
  </si>
  <si>
    <t>1.“华为杯”第19届中国研究生数学建模竞赛二等奖（15分）；</t>
  </si>
  <si>
    <t>陈泽龙</t>
  </si>
  <si>
    <t>周涛</t>
  </si>
  <si>
    <t>1.“维脉杯”第八届江苏大学生交通科技大赛优秀作品奖（0分）；
2.“华为杯”第19届中国研究生数学建模竞赛三等奖（10分）；
3.2022年全国大学生英语翻译竞赛三等奖（7分）</t>
  </si>
  <si>
    <t>1.2022全国大学生心理测评暨心理知识竞赛一等奖，4分；</t>
  </si>
  <si>
    <t>闫琦若</t>
  </si>
  <si>
    <t>孙湛博</t>
  </si>
  <si>
    <t>1.Xue Yao，Zhanbo Sun，Qiruo Yan 等，论文题目：Performance Comparison of Multi-class SVM and S3VM for Driving Style Classification （A，除导师外二作，0），2023年1月</t>
  </si>
  <si>
    <t>1.境外会议：2023年1月8-12日美国华盛顿特区TRB年会论文已发表</t>
  </si>
  <si>
    <t>1.2023年6月获四川省综合素质A级证书（8分）</t>
  </si>
  <si>
    <t>谢李</t>
  </si>
  <si>
    <t>1.2022年MathorCup全国高校数学建模挑战赛——大数据分析（研究生组）二等奖（10分）</t>
  </si>
  <si>
    <t>1.2023年7月-2023年8月在蜀物广润物流有限公司挂职锻炼，表现优异（2分）  </t>
  </si>
  <si>
    <t>1.2022年参加第二届西南交通大学运达杯体育节师生网球比赛，取得团体第二名（2分）
2.在2023年第四届大学生“丝绸之路”主题知识竞赛中，表现优异，荣获一等奖（4分）    </t>
  </si>
  <si>
    <t>欧奕昕</t>
  </si>
  <si>
    <t>刘昱岗</t>
  </si>
  <si>
    <t>发明专利受理：一种考虑动力电池寿命的电动公交车调度方法（202210926141.0除导师外第2署名，共三个署名）（2分）</t>
  </si>
  <si>
    <t>2023年全国青少年国家粮食安全专题竞赛一等奖</t>
  </si>
  <si>
    <t>刘一江</t>
  </si>
  <si>
    <t>1.“华为杯”第19届中国研究生数学建模竞赛成功参与奖（5分）
2.2022年第二届中国高校大数据挑战赛 (研究生组)二等奖（10分）</t>
  </si>
  <si>
    <t>杨寒冰</t>
  </si>
  <si>
    <t>陶思宇</t>
  </si>
  <si>
    <t>1.2023年5月，2023年第二届全国大学生英语词汇挑战赛一等奖（15分），2023年6月
2.2023年第二十届五一数学建模竞赛研究生组三等奖（7分）</t>
  </si>
  <si>
    <t>2023年6月，获院级优秀共产党员，2分；</t>
  </si>
  <si>
    <t>1.2022年11月，交通运输与物流学院研究生会“内部素质拓展活动”并获得院级三等奖，0.5分；2.2023年4月，2023届“心上的中国”全国大学生525心理知识大赛一等奖，4分  3.2023年9月，2023年第三届“应急科普华夏厅”大学生食品安全专题竞赛一等奖，4分</t>
  </si>
  <si>
    <t>胡广红</t>
  </si>
  <si>
    <t>1.“华为杯”第十九届中国研究生数学建模竞赛成功参与奖（5分）</t>
  </si>
  <si>
    <t>2022-2023学年担任宣传委员，2分；</t>
  </si>
  <si>
    <t>1.2023年第三届“应急科普华夏行”大学生食品安全专题竞赛一等奖，4分；</t>
  </si>
  <si>
    <t>杨凌程</t>
  </si>
  <si>
    <t>梁宏斌</t>
  </si>
  <si>
    <t>发明专利：一种自动化集装箱港口多主体协同优化作业方法（202211702089.7 除导师外第5署名）；</t>
  </si>
  <si>
    <t>境内会议： 2023年6月14日至17日.中国武汉.2023世界交通运输大会（WTC2023）.会议选定论文"A User Profile Algorithms and its
application for UBI rate designing for truckers"以墙报形式做学术报告，并获得优秀墙报奖（12+*0.25*1.25分）；</t>
  </si>
  <si>
    <t>1.获“中国光谷·华为杯”第十九届中国研究生数学建模竞赛成果参与奖（5分）</t>
  </si>
  <si>
    <t>2022-2023学年，担任宣传委员，1分；</t>
  </si>
  <si>
    <t>2022年12月，获得全国大学生财经素养大赛一等奖，4分</t>
  </si>
  <si>
    <t>黄日胜</t>
  </si>
  <si>
    <t>1.2022年全国大学生科技创新创业大赛优秀奖</t>
  </si>
  <si>
    <t>2022-2023学年担任文体委员，1分</t>
  </si>
  <si>
    <t>1.2022年获校新生篮球赛三等奖，0分  2.2022年获院研究生素拓比赛三等奖，0.5分</t>
  </si>
  <si>
    <t>叶少聪</t>
  </si>
  <si>
    <t>范文博</t>
  </si>
  <si>
    <t>1.第十三届Mathor cup高校数学建模挑战赛研究生组二等奖(10分)</t>
  </si>
  <si>
    <t>余丹阳</t>
  </si>
  <si>
    <t>杨飞</t>
  </si>
  <si>
    <t>1.“华为杯”第19届中国研究生数学建模竞赛三等奖（10分）；
2.“维脉杯”第八届江苏大学生交通科技大赛优秀作品奖（4）</t>
  </si>
  <si>
    <t>1.2022全国大学生心理测评暨心理知识竞赛一等奖（4分）</t>
  </si>
  <si>
    <t>江若彤</t>
  </si>
  <si>
    <t>彭其渊</t>
  </si>
  <si>
    <t>1.2023年6月：2023年第六届大学生数字技能应用大赛计算机技能应用赛道本研组一等奖（15分）</t>
  </si>
  <si>
    <t>2022-2023学年担任学习委员，1分</t>
  </si>
  <si>
    <t>1.2022年12月，获第三届大学生财经素养大赛一等奖，4分；
2.2023年4月，获第三届全国大学生职业发展大赛校级赛一等奖，3分；
3.2023年4月，获第七届大学生环保知识竞赛优秀奖，1.75分；
4.2023年6月，获第四届大学生组织管理能力大赛一等奖，4分。</t>
  </si>
  <si>
    <t>黄夕洋</t>
  </si>
  <si>
    <t>李雪芹</t>
  </si>
  <si>
    <t>1.2022年12月，获大学生财经素养大赛一等奖，4分</t>
  </si>
  <si>
    <t>张淼</t>
  </si>
  <si>
    <t>陈钉钧</t>
  </si>
  <si>
    <t>1.全国大学生英语翻译大赛——优秀奖。（0分）
2.2022 年 MathorCup 高校数学建模挑战赛——大数据竞赛研究生组二等奖（10分）</t>
  </si>
  <si>
    <t>刘思琪</t>
  </si>
  <si>
    <t>2022-2023学年担任组织委员，1分</t>
  </si>
  <si>
    <t>1.2022年12月，获院级优秀共青团员称号，0分</t>
  </si>
  <si>
    <t>1.2022年第三届财经素养大赛一等奖，4分</t>
  </si>
  <si>
    <t>金陈惠</t>
  </si>
  <si>
    <t>陈思</t>
  </si>
  <si>
    <t>2023年6月14-17日在武汉参加2023世界交通运输大会（WTC2023）并作学术报告：《考虑空间关联需求的西部陆海新通道核心城市集货中心选址研究》，被评为优秀论文</t>
  </si>
  <si>
    <t>1.“华为杯”第15届中国研究生数学建模竞赛成功参与奖（5分）；</t>
  </si>
  <si>
    <t>2022-2023学年，担任硕士22级第三党支部组织委员，工作质量评定等级优秀，2分</t>
  </si>
  <si>
    <t>刘俊杰</t>
  </si>
  <si>
    <t>1.2023年全国大学生英语词汇能力挑战赛一等奖（15分）
2.2023年第六届全国大学生数学竞赛网络挑战赛优秀奖
3.2023年第四届“华数杯”全国大学生数学建模竞赛优秀奖
4.2022年第十二届APMCM亚太地区大学生数学建模竞赛优秀奖
5.2022年全国大学生技术创新创业大赛优秀奖</t>
  </si>
  <si>
    <t>1.2023年6月获第三届全国大学生生态环境保护竞赛一等奖（4分）
2.2023年6月获第二届全国大学生数据分析科普知识竞赛一等奖（4分）
3.2023年6月获第三届“应急科普华夏行”大学生食品安全专题竞赛一等奖（3分）
4.2023年6月获全国大学生科学素质知识竞赛一等奖（4分）
5.2023年6月获第三届“应急科普华夏行”大学生网络与信息安全专题竞赛一等奖（3分）
6.2023年6月获第三届“应急科普华夏行”大学生自然灾害专题竞赛一等奖（3分）
7.2023年6月获第二届全国大学生数据分析专业技能证书（3分）</t>
  </si>
  <si>
    <t>高辉</t>
  </si>
  <si>
    <t>1.2023年3月：2022年MathorCup高校数学建模挑战赛——大数据竞赛研究生组一等奖（15分）；2.2022年12月：2022年全国大学生英语翻译大赛研究生组二等奖（10分）；
3.2022年12月：2022-2023年度第五届传智杯全国大学生IT技能大赛程序设计赛道A组优秀奖（4分）；</t>
  </si>
  <si>
    <t>1.2023年3月，获第四届大学生“丝绸之路”主题知识竞赛一等奖，4分；
2.2022年10月，获“睿智创新，激情创业”——2022年全国大学生技术创新创业大赛四川省赛区信息技术赛道一等奖，4分；</t>
  </si>
  <si>
    <t>李春晓</t>
  </si>
  <si>
    <t>2022-2023学年，担任团支书，3分</t>
  </si>
  <si>
    <t>周佩炫</t>
  </si>
  <si>
    <t>文超</t>
  </si>
  <si>
    <t>1.2022年12月，获得全国大学生财经素养大赛一等奖，4分</t>
  </si>
  <si>
    <t>张钰年</t>
  </si>
  <si>
    <t>1.2023年第六届全国大学生数学竞赛网络挑战赛一等奖（15分）
2.2023年第四届华数杯全国大学生数学建模竞赛优秀奖（4分）</t>
  </si>
  <si>
    <t>杨晓庆</t>
  </si>
  <si>
    <t>1.“华为杯”第19届中国研究生数学建模竞赛二等奖（15分）</t>
  </si>
  <si>
    <t>2022-2023学年担任校级研究生组织副部长（西南交通大学扬华研究生新闻中心任职）0分</t>
  </si>
  <si>
    <t>岳振旗</t>
  </si>
  <si>
    <t>1.2023年第二十届五一数学建模竞赛
2.2022年第二届中国高校大数据挑战赛优秀奖</t>
  </si>
  <si>
    <t>周垲轶</t>
  </si>
  <si>
    <t>霍娅敏</t>
  </si>
  <si>
    <t>1.2023年六月：2023年全国大学生英语作文大赛研究生组省级二等奖
2.2022十二月：2022年全国大学生英语翻译大赛研究生组国家级三等奖</t>
  </si>
  <si>
    <t>2022-2023学年，担任班长</t>
  </si>
  <si>
    <t>陈多多</t>
  </si>
  <si>
    <t>张开冉</t>
  </si>
  <si>
    <t>1.不同等级农村公路交通事故严重程度预测研究（A，除导师外二作，12分），2023年8月</t>
  </si>
  <si>
    <t>1.2023年9月第三届“应急科普华夏行”大学生食品安全专题竞赛一等奖（4分）</t>
  </si>
  <si>
    <t>高鹏飞</t>
  </si>
  <si>
    <t>陈书铭</t>
  </si>
  <si>
    <t>胥川</t>
  </si>
  <si>
    <t>1.2023年6月：2023年第十三届MathorCup高校数学建模挑战赛研究生组二等奖（10分）</t>
  </si>
  <si>
    <t>陈群</t>
  </si>
  <si>
    <t>1.2023年5月：2023年第二十届五一数学建模竞赛三等奖（7分）；</t>
  </si>
  <si>
    <t>黄茜</t>
  </si>
  <si>
    <t>刘海旭</t>
  </si>
  <si>
    <t>1.2023年2月：2022年第十二届APMCM亚太地区大学生数学建模竞赛三等奖（7分）</t>
  </si>
  <si>
    <t>1.2023年5月，获西南交通大学篮球俱乐部比赛二等奖，2分；
2.2023年第三届全国大学生生态环境保护竞赛一等奖，4分</t>
  </si>
  <si>
    <t>梅国栋</t>
  </si>
  <si>
    <t>韩科</t>
  </si>
  <si>
    <t>1.2022-2023学年，担任组织委员，1分；</t>
  </si>
  <si>
    <t>1.2023年第三届全国大学生生态环境保护竞赛一等奖，4分</t>
  </si>
  <si>
    <t>刘超杰</t>
  </si>
  <si>
    <t>1.2023年6月第二十届五一数学建模竞赛三等奖（7分）;               2.2023年全国大学生英语语法竞赛非英语组三等奖（7分）；</t>
  </si>
  <si>
    <t>贾鑫奔</t>
  </si>
  <si>
    <t>戈文</t>
  </si>
  <si>
    <t>81.06</t>
  </si>
  <si>
    <t>1.2022年全国大学生英语翻译大赛研究生组省级三等奖，7
2.第19届中国研究生数学建模竞赛成功参与奖，5</t>
  </si>
  <si>
    <t>12</t>
  </si>
  <si>
    <t>1.2022-2023学年担任党支部宣传委员，2
2.2022-2023学年在西南交通大学扬华研究生新闻媒体中心担任记者一职
3.2022-2023学年在西南交通大学研究生会工作，任职宣传联络部工作人员</t>
  </si>
  <si>
    <t>2</t>
  </si>
  <si>
    <t>柳世新</t>
  </si>
  <si>
    <t>1.2023年1月：“华为杯”第19届中国研究生数学建模竞赛
成功参与奖（5分）</t>
  </si>
  <si>
    <t>黄芬</t>
  </si>
  <si>
    <t>1.2022-2023学年，
担任宣传委员，1分</t>
  </si>
  <si>
    <t>凌雲锋</t>
  </si>
  <si>
    <t>1.2023年1月：“华为杯”第十九届中国研究生数学建模竞赛成功参与奖（5分）</t>
  </si>
  <si>
    <t>1.2023年1月，获2022年度“优秀三助研究生”（3分）</t>
  </si>
  <si>
    <t>1.2023年8月，获2023年第三届全国大学生人工智能知识竞赛一等奖（省级）（4分）；
 2.2023年8月，获2023年“应急进校园”全国大学生网络安全专题竞赛一等奖（省级）（4分）</t>
  </si>
  <si>
    <t>雷学亮</t>
  </si>
  <si>
    <t>孙晨</t>
  </si>
  <si>
    <t>1.2022-2023学年，担任第四党支部组织委员，2分；</t>
  </si>
  <si>
    <t>叶陈凝</t>
  </si>
  <si>
    <t>1.2022-2023学年，担任学习委员，1分；</t>
  </si>
  <si>
    <t>唐凯</t>
  </si>
  <si>
    <t>1.第十九届中国研究生数学建模竞赛“成功参与奖”</t>
  </si>
  <si>
    <t>王钰文</t>
  </si>
  <si>
    <t>1.谭伟、桂兴凯、王钰文
大规模多模式交通网络构建方法对比分析
（B+ 除导师外三作）</t>
  </si>
  <si>
    <t>1.2023年1月，2022年亚太杯大学生数学建模竞赛二等奖（10分）
2.2023年8月，2023年全国高校商务英语词汇应用大赛三等奖（7分）</t>
  </si>
  <si>
    <t>1.2022-2023学年，担任党支部书记，3分</t>
  </si>
  <si>
    <t>1.2023年6月，获院级优秀共产党员，2分；</t>
  </si>
  <si>
    <t>1.2022年12月，2022年12月，第六届全国大学生预防艾滋病知识竞赛优秀奖， 1.75分；
2.2023年2月，第二届大学生科普知识竞赛，一等奖，4分；
3.2023年5月，2023年第七届大学生环保知识竞赛，优秀奖, 1.75分；
4.2023年7月，2023年第三届“应急科普华夏行”大学生心理健康专题竞赛，特等奖，4分；
5.2023年7月-9月，参加全国高校学生党支部书记学习贯彻习近平新时代中国特色社会主义思想主题教育专题网络培训，合格，0.5分</t>
  </si>
  <si>
    <t>王继业</t>
  </si>
  <si>
    <t>1.2023年8月第21届全国大学生田径锦标赛男子甲组5000米第二名，国家级二等奖，5分;
2.第21届全国大学生田径锦标赛男子甲组10000米第二名,国家级二等奖,5分</t>
  </si>
  <si>
    <t>温傈文</t>
  </si>
  <si>
    <t>1.2023年第六届大学生数字技能应用大赛计算机技能应用赛道本研组一等奖</t>
  </si>
  <si>
    <t>1.在交通运输与物流学院研究生会“内部素质拓展活动”中获一等奖，2分</t>
  </si>
  <si>
    <t>彭茂珂</t>
  </si>
  <si>
    <t>1.2023年6月：第二十届五一数学建模竞赛三等奖（7分）</t>
  </si>
  <si>
    <t>1.2022-2023学年担任团支书，3分</t>
  </si>
  <si>
    <t>于博西</t>
  </si>
  <si>
    <t>1.2023年5月：2023年全国大学生英语词汇挑战赛一等奖（15分）
2.2023年6月：第二十届五一数学建模竞赛三等奖（7分）</t>
  </si>
  <si>
    <t>1.2022年11月，在交通运输宇物流学院研究生会“内部素质拓展活动”中，获得二等奖，1分；
2.2023年3月，获2023年第七届大学生环保知识竞赛“优秀奖”，1.75分；
3.2023年4月，获2023年第三届“心上的中国”全国大学生525心理知识竞赛“一等奖”，4分；
4.2023年9月，获2023年第三届“应急科普华夏行”大学生食品安全专题竞赛“一等奖”，4分；
5.2023年9月，获得2023全国大学生心理测评暨心理知识竞赛“二等奖”，3分。</t>
  </si>
  <si>
    <t>项兴琰</t>
  </si>
  <si>
    <t>周天星</t>
  </si>
  <si>
    <t>软件著作权：铁路技术站车流接续模式判别系统 V1.0（2023SR1069595，除导师外第三署名）（1分）</t>
  </si>
  <si>
    <t>于阳</t>
  </si>
  <si>
    <t>杨鸿泰</t>
  </si>
  <si>
    <t>0</t>
  </si>
  <si>
    <t>1.2023年1月 华为杯”第19届中国研究生数学建模竞赛三等奖（10分）</t>
  </si>
  <si>
    <t>2022211322</t>
  </si>
  <si>
    <t>余青峰</t>
  </si>
  <si>
    <t>1.2023年3月：2022年MathorCup高校数学建模挑战赛——大数据组研究生组三等奖（7分）；</t>
  </si>
  <si>
    <t>张思宇</t>
  </si>
  <si>
    <t>1.2023年1月 第十九届中国研究生数学建模竞赛 成功参与奖（5分）
2.2023年6月 第二届全国大学生英语词汇挑战赛 一等奖（15分）</t>
  </si>
  <si>
    <t>1</t>
  </si>
  <si>
    <t>2022211344</t>
  </si>
  <si>
    <t>张辉林</t>
  </si>
  <si>
    <t>张萱</t>
  </si>
  <si>
    <t>1.2023年第二十届五一数学建模竞赛研究生组三等奖
2.2022年第二届中国高校大数据挑战赛研究生组三等奖</t>
  </si>
  <si>
    <t>张静涵</t>
  </si>
  <si>
    <t>1.“华为杯”第19届中国研究生数学建模竞赛优秀奖（5分）</t>
  </si>
  <si>
    <t>罗磬</t>
  </si>
  <si>
    <t>1.“华为杯”第19届中国研究生数学建模竞赛三等奖（10分）；</t>
  </si>
  <si>
    <t>王艺家</t>
  </si>
  <si>
    <t>1.2023年第二十届五一数学建模竞赛
2.2022年第二届中国高校大数据挑战赛三等奖</t>
  </si>
  <si>
    <t>硕士22级第五党支部书记</t>
  </si>
  <si>
    <t>王乐瑾</t>
  </si>
  <si>
    <t>吴海涛</t>
  </si>
  <si>
    <t>吴佳馨</t>
  </si>
  <si>
    <t>1.2022年12月：“中外传播杯”全国大学生英语阅读大赛一等奖（15分）</t>
  </si>
  <si>
    <t>1.2022-2023学年，担任党支部宣传委员，2分</t>
  </si>
  <si>
    <t>1.2022年11月，交通运输与物流学员研究生会“内部素质拓展活动”中获二等奖，1分</t>
  </si>
  <si>
    <t>王瀛浩</t>
  </si>
  <si>
    <t xml:space="preserve">1.发明软著：共享单车OD分布预测V1.0（2023SR0752599）（10分）；  </t>
  </si>
  <si>
    <t>1.2023年6月，获2023年全国大学生科学素质知识竞赛，二等奖，3分；
2.2023年5月，获第七届大学生环保知识竞赛，优秀奖，1.75分；
3.2023年6月，获2023年大学生绿色低碳饮食知识竞答，一等奖，4分</t>
  </si>
  <si>
    <t>熊宇湉</t>
  </si>
  <si>
    <t>2022-2023学年担任团支书,3分</t>
  </si>
  <si>
    <t>1.2023年全国大学生科学知识竞赛中获得一等奖（4分）</t>
  </si>
  <si>
    <t>2022211325</t>
  </si>
  <si>
    <t>邓承潇</t>
  </si>
  <si>
    <t>1.“华为杯”第十九届中国研究生数学建模竞赛成功参与奖(5分)</t>
  </si>
  <si>
    <t>滕宾</t>
  </si>
  <si>
    <t>1.“中国光谷华为杯”第十九届中国研究生数学建模竞赛三等奖</t>
  </si>
  <si>
    <t>杨爱萍</t>
  </si>
  <si>
    <t>葛阳乐</t>
  </si>
  <si>
    <t>孙文茜</t>
  </si>
  <si>
    <t>1.“华为杯”中国研究生数学建模竞赛优秀奖（5）；2.五一建模三等奖（7分）</t>
  </si>
  <si>
    <t>党支部组织委员</t>
  </si>
  <si>
    <t>徐尉耀</t>
  </si>
  <si>
    <t>胡路</t>
  </si>
  <si>
    <t>1.“华为杯”中国研究生数学建模竞赛成功参与奖</t>
  </si>
  <si>
    <t>2022211316</t>
  </si>
  <si>
    <t>刘璐</t>
  </si>
  <si>
    <t>左大杰</t>
  </si>
  <si>
    <t>周钕欣</t>
  </si>
  <si>
    <t>1.全国大学生英语翻译大赛研究生组国家二等奖（10分）
2.华数杯数学竞赛省级三等奖（7分）</t>
  </si>
  <si>
    <t>1.2022-2023学年，担任硕士22级五班文体委员，1分；</t>
  </si>
  <si>
    <t>1.研究生会素质拓展二等奖，1分；
2.全国大学生心理知识竞赛一等奖（4分）；
3.第三届全国大学生财经素质大赛初赛一等奖；
4分；4.综合素质A级证书（8分）</t>
  </si>
  <si>
    <t>粟浩楠</t>
  </si>
  <si>
    <t>幸警言</t>
  </si>
  <si>
    <r>
      <rPr>
        <b/>
        <sz val="10"/>
        <rFont val="Times New Roman"/>
        <family val="1"/>
      </rPr>
      <t>1. Jingyan Xing</t>
    </r>
    <r>
      <rPr>
        <b/>
        <sz val="10"/>
        <rFont val="宋体"/>
        <family val="3"/>
        <charset val="134"/>
      </rPr>
      <t>，</t>
    </r>
    <r>
      <rPr>
        <b/>
        <sz val="10"/>
        <rFont val="Times New Roman"/>
        <family val="1"/>
      </rPr>
      <t xml:space="preserve"> Kangning Hou</t>
    </r>
    <r>
      <rPr>
        <b/>
        <sz val="10"/>
        <rFont val="宋体"/>
        <family val="3"/>
        <charset val="134"/>
      </rPr>
      <t>等</t>
    </r>
    <r>
      <rPr>
        <b/>
        <sz val="10"/>
        <rFont val="Times New Roman"/>
        <family val="1"/>
      </rPr>
      <t xml:space="preserve">.A Cooperative Lane-changing Model for Connected and Automated Vehicles Considering the Cooperative Time Sequence of Multiple Vehicles(A, </t>
    </r>
    <r>
      <rPr>
        <b/>
        <sz val="10"/>
        <rFont val="宋体"/>
        <family val="3"/>
        <charset val="134"/>
      </rPr>
      <t>第一作者</t>
    </r>
    <r>
      <rPr>
        <b/>
        <sz val="10"/>
        <rFont val="Times New Roman"/>
        <family val="1"/>
      </rPr>
      <t>)</t>
    </r>
  </si>
  <si>
    <t xml:space="preserve">1.发明专利：智能网联车辆协同换道时序计算方法.装置.设备及介质.
（ZL 202310089967.0 除导师外第一署名）25分
2. 软件著作权：基于SUMO的高速公路车辆运行控制与仿真系统.
（2023SR0891122，第一作者）10 分
3. 软件著作权：基于SUMO的高速公路车辆运行状态仿真与估计系统.
登记号：（2023SR0891156，第一作者）
10分
</t>
  </si>
  <si>
    <t>1.境外会议：January 9-13, 2023，Washington D.C.,US，
102nd Annual Meeting of Transportation Research Board (TRB) , 参会并宣读会议论文</t>
  </si>
  <si>
    <t>1.2022年11月：2022年第十九届数学建模竞赛研究生组三等奖（10分）；
2.2023年6月：2023年第二届全国大学生英语词汇挑战赛一等奖（15分）；
3.2023年6月：2023大学生数字技能应用大赛一等奖（15分）</t>
  </si>
  <si>
    <t>2022211333</t>
  </si>
  <si>
    <t>陈子卓</t>
  </si>
  <si>
    <t>84.80</t>
  </si>
  <si>
    <t>1.“华为杯”第19届中国研究生数学建模竞赛二等奖（15分）；
2.2022年全国大学生数据分析大赛二等奖（10分）</t>
  </si>
  <si>
    <t>25</t>
  </si>
  <si>
    <t>1.2022-2023学年担任权益委员，1分；
2.2022-2023学年担任扬华研究生新闻中心记者，0分</t>
  </si>
  <si>
    <t>1.全国大学生英语翻译大赛省级三等奖，2分；</t>
  </si>
  <si>
    <t>3</t>
  </si>
  <si>
    <t>朱晨晨</t>
  </si>
  <si>
    <t>李国芳</t>
  </si>
  <si>
    <t>曾爽</t>
  </si>
  <si>
    <t>1.2023年第十三届MathorCUp高校数学建模挑战赛研究生组二等奖（10分）；
2.2023年6月创研杯全国大学生英语词汇能力挑战赛全国二等奖（10分）；</t>
  </si>
  <si>
    <t>1.2023年6月，第七届大学生环保知识竞赛优秀奖，1.75分；
2.2023年8月，亚运科普知识竞赛一等奖，4分；
3.2023年8月，第三届“应急科普华夏行”大学生急救技能竞赛一等奖，
4分；5.2023年9月，全国大学生心理测评暨心理知识竞赛一等奖，4分</t>
  </si>
  <si>
    <t>刘海男</t>
  </si>
  <si>
    <t xml:space="preserve">1.2023年1月：华为杯第十九届中国研究生数学建模竞赛研究生组三等奖（10分）；
</t>
  </si>
  <si>
    <t>2022年-2023学
年担任宣传委员，1分</t>
  </si>
  <si>
    <t>2022年10月.2022全国大学生心理测评暨心理知识竞赛一等奖，4分；
2.2022年第五届全国大学生数学竞赛网络挑战赛优秀奖（1.75分）；</t>
  </si>
  <si>
    <t>王语嫣</t>
  </si>
  <si>
    <t>1.2022年12月：2022年全国大学生英语阅读竞赛三等奖（7分）；
2.2023年6月：2023年第二十届五一数学建模竞赛研究生组三等奖（7分）；</t>
  </si>
  <si>
    <t>1.2023年5月，获全国大学生职业发展竞赛校赛级二等奖，2分；
2.2022年11月，获2022年第二届“应急科普华夏行”大学生急救技能专题竞赛一等奖，6分；
3.2023年7月，获第二届大学生健康科普知识竞赛一等奖，6分；
4.2022年11月，获2022年第三届大学生财经素养大赛一等奖，6分；
5.2022年11月，获第七届全国大学生预防艾滋病知识竞赛优秀奖，3分；
6.2023年4月，获2023首届大学生算法大赛研究生组优秀奖，3分；
7.2022年12月，获2022年第二届全国大学生英语词汇竞赛优秀奖，3分；</t>
  </si>
  <si>
    <t>周伊曼</t>
  </si>
  <si>
    <t>马小翔</t>
  </si>
  <si>
    <t>杨礼游</t>
  </si>
  <si>
    <t xml:space="preserve">1. 2023年1月：“华为杯”第19届中国研究生数学建模竞赛二等奖（15分）
2. 2023年5月：第八届江苏省大学生交通科技大赛优秀奖4分 
</t>
  </si>
  <si>
    <t xml:space="preserve">
2. 2022年10月：全国大学生技术创新创业大赛一等奖（4分）
3. 2022年10月：全国大学生心理测评暨心理知识竞赛一等奖（4分）
4. 2022年10月：全国大学生数学竞赛网络挑战赛优秀奖（1.75分）</t>
  </si>
  <si>
    <t>胡骋希</t>
  </si>
  <si>
    <t>1.2023年1月“华为杯”第19届中国研究生数学建模竞赛三等奖（10分）；</t>
  </si>
  <si>
    <t>1.2022年10月，获新篮球赛团体三等奖，1分；</t>
  </si>
  <si>
    <t>洪刘南</t>
  </si>
  <si>
    <t>1.2023年第二届全国大学生英语语法挑战赛二等奖（10分）
   2.2023年第四届华数杯全国大学生数学建模竞赛优秀奖（4分）</t>
  </si>
  <si>
    <t>2022-2023学年担任组织委员</t>
  </si>
  <si>
    <t>1.交通运输与物流学院研究生会“内部素质拓展活动”二等奖，1分</t>
  </si>
  <si>
    <t>向明炘</t>
  </si>
  <si>
    <t>王凌</t>
  </si>
  <si>
    <t>刘月荣</t>
  </si>
  <si>
    <t>1.2023 年第二十届五一数学建模竞赛三等奖，7分</t>
  </si>
  <si>
    <t>1.2022-2023学年，担任学习委员，1分</t>
  </si>
  <si>
    <t>1.2023年9月，作为校级组织西南交通大学研究生心理学会的干事在工作表现中获得A级别评级，3分
2.2023年5月，获院级“榜样力量，携梦启航”2023年度学生骨干培训计划暨学院青马工程培训班优秀学员，2分</t>
  </si>
  <si>
    <t xml:space="preserve">1.2022年11月，获交通运输与物流学院研究生会“内部素质拓展活动”一等奖，2分；
积极参加各项院校组织的其他集体活动：
1.2022年9月，作为主持人参与举办交运学院2022权益工作培训讲座暨院班联动群益大会，0.5分；
2.2022年12月，参加西南交通大学研究生心理学会举办的2022“踔厉奋发.勇毅前行”——价值拍卖大赛，0.5分；
3.2023年4月，作为工作人员参与举办交运学院和土木学院联合举办的眷诚大讲堂之“学会文献检索，助力高效科研”讲座，0.5分；
4.2023年5月，作为工作人员参与举办交运学院2023“砥砺前行，研途共进”研究生扬帆计划就业分享交流会，0.5分；
5.2023年5月，作为主持人参与举办交运学院2023选调生成长之路“选调之路，聚焦未来”——选调生备考经验分享交流会，0.5分；
6.2023年5月，参加交运学院“榜样力量，携梦启航”2023年度学生骨干培训计划暨学院青马工程培训班，并获得优秀学员，0.5分；
7.2023年9月，作为党员志愿者参加交运学院2023研究生迎新工作，0.5分
</t>
  </si>
  <si>
    <t>曾与</t>
  </si>
  <si>
    <t>1.专利受理：《基于值乘路径的地铁乘务计划优化编制方法》（CN202310060481.4，除导师外第5署名）</t>
  </si>
  <si>
    <r>
      <rPr>
        <sz val="10"/>
        <rFont val="Times New Roman"/>
        <family val="1"/>
      </rPr>
      <t>1.</t>
    </r>
    <r>
      <rPr>
        <sz val="10"/>
        <rFont val="宋体"/>
        <family val="3"/>
        <charset val="134"/>
      </rPr>
      <t>第二十届五一数学建模竞赛成功参赛奖</t>
    </r>
  </si>
  <si>
    <t>舒文</t>
  </si>
  <si>
    <t>“华为杯”第19届中国研究生数学建模竞赛成功参与奖（5分）</t>
  </si>
  <si>
    <t>大学生食品安全专题竞赛一等奖（3分）(有特等奖）</t>
  </si>
  <si>
    <t>陈一帆</t>
  </si>
  <si>
    <t>雷博轶</t>
  </si>
  <si>
    <t>“华为杯”第19届中国研究生数学建模竞赛三等奖（10分）</t>
  </si>
  <si>
    <t>2022-2023学年，担任宣传委员，1分</t>
  </si>
  <si>
    <t>张皓森</t>
  </si>
  <si>
    <t>2023首届大学生算法大赛优秀奖（4分）</t>
  </si>
  <si>
    <t>魏定鹏</t>
  </si>
  <si>
    <t>曾祥</t>
  </si>
  <si>
    <t>1.“华为杯”第19届中国研究生数学建模竞赛三等奖（10分）
2.“维脉杯”第八届江苏大学生交通科技大赛优秀奖（4分）</t>
  </si>
  <si>
    <t>参加“2022全国大学生心理测评及心理知识竞赛”获一等奖（4分）</t>
  </si>
  <si>
    <t>何翔宇</t>
  </si>
  <si>
    <t>丁天</t>
  </si>
  <si>
    <t>刘晓婷</t>
  </si>
  <si>
    <t>1.2023年第四届“华数杯”全国大学生数学建模竞赛 一等奖(15分)
2.2022年第二届中国高校大数据挑战赛 三等奖(7分)</t>
  </si>
  <si>
    <t>共青团西南交通大学交通运输与物流学院委员会-“青春献礼二十大，强国有我新征程”主题演讲比赛 一等奖(2分)</t>
  </si>
  <si>
    <t>董彩银</t>
  </si>
  <si>
    <t>“华为杯”第19届中国研究生数学建模竞赛一等奖（30分）</t>
  </si>
  <si>
    <t>四川省综合素质A级证书，8分 (时间不对)</t>
  </si>
  <si>
    <t>陈博宇</t>
  </si>
  <si>
    <t>李小雨</t>
  </si>
  <si>
    <t>交通运输与物流学院研究生会“内部素质拓展活动”一等奖（2分）</t>
  </si>
  <si>
    <t>何路路</t>
  </si>
  <si>
    <t>第十三届MathorCup高校数学建模竞赛研究生组二等奖（10）“联合国采购杯”全国大学生英语阅读大赛一等奖（15）</t>
  </si>
  <si>
    <t>全国大学生党史知识竞赛优秀志愿者（0）</t>
  </si>
  <si>
    <t>全国大学生党史知识竞赛优秀奖
（1.75）2023届全国大学生生态环境保护竞赛一等奖（6）</t>
  </si>
  <si>
    <t>陈欢</t>
  </si>
  <si>
    <t>全国大学生党史知识竞赛优秀志愿者（0）
2023届全国大学生生态环境保护竞赛“优秀志愿者”称号（0）</t>
  </si>
  <si>
    <t>沈哲伊</t>
  </si>
  <si>
    <t>陈新杰</t>
  </si>
  <si>
    <t>1、发明专利受理：一种载人电动垂直起降飞行器起降点选址方法（申请号：2023100669325）除导师外第4署名（0.2分）
2、发明专利受理：一种城市空中起降点进离场航班动态排序方法（申请号：2023111191904）除导师外第2署名（0.4分）</t>
  </si>
  <si>
    <t>2023年全国大学生英语能力挑战赛英语词汇能力挑战赛一等奖（指导教师）（15分）</t>
  </si>
  <si>
    <t>龙燕雨</t>
  </si>
  <si>
    <r>
      <rPr>
        <sz val="10"/>
        <rFont val="SimSun"/>
        <charset val="134"/>
      </rPr>
      <t xml:space="preserve">龙燕雨,郑芳芳，刘婧等. </t>
    </r>
    <r>
      <rPr>
        <sz val="10"/>
        <rFont val="Times New Roman"/>
        <family val="1"/>
      </rPr>
      <t>Deep-Learning Based Abnormal Traffic State Detection Method Considering Residuals of Prediction(A,</t>
    </r>
    <r>
      <rPr>
        <sz val="10"/>
        <rFont val="宋体"/>
        <family val="3"/>
        <charset val="134"/>
      </rPr>
      <t>除导师外一作，</t>
    </r>
    <r>
      <rPr>
        <sz val="10"/>
        <rFont val="Times New Roman"/>
        <family val="1"/>
      </rPr>
      <t>28</t>
    </r>
    <r>
      <rPr>
        <sz val="10"/>
        <rFont val="宋体"/>
        <family val="3"/>
        <charset val="134"/>
      </rPr>
      <t>分</t>
    </r>
    <r>
      <rPr>
        <sz val="10"/>
        <rFont val="Times New Roman"/>
        <family val="1"/>
      </rPr>
      <t>)</t>
    </r>
    <r>
      <rPr>
        <sz val="10"/>
        <rFont val="宋体"/>
        <family val="3"/>
        <charset val="134"/>
      </rPr>
      <t>，</t>
    </r>
    <r>
      <rPr>
        <sz val="10"/>
        <rFont val="Times New Roman"/>
        <family val="1"/>
      </rPr>
      <t>2022</t>
    </r>
    <r>
      <rPr>
        <sz val="10"/>
        <rFont val="宋体"/>
        <family val="3"/>
        <charset val="134"/>
      </rPr>
      <t>年</t>
    </r>
    <r>
      <rPr>
        <sz val="10"/>
        <rFont val="Times New Roman"/>
        <family val="1"/>
      </rPr>
      <t>10</t>
    </r>
    <r>
      <rPr>
        <sz val="10"/>
        <rFont val="宋体"/>
        <family val="3"/>
        <charset val="134"/>
      </rPr>
      <t>月；</t>
    </r>
  </si>
  <si>
    <t>1、发明专利：一种异常交通状态监测方法、装置、设备及可读存储介质（ZL 2023 1 0001056.8除导师外第1署名）（25分）
2、发明专利：城市道路交通事件分类方法、装置、设备及可读存储介质（ZL 2023 1 0030943.8除导师外第4署名）（5分）
3、软件著作：异常交通状态检测系统 [简称：ATSD系统] V1.0（2023SR0884736独立署名）（10分）</t>
  </si>
  <si>
    <t>境外会议：2023年1月、美国、TRB Annual Meeting、已发表</t>
  </si>
  <si>
    <t xml:space="preserve">1、“华为杯”第十九届中国研究生数学建模竞赛成功参与奖（5分）
2、第二届全国大学生英语词汇挑战赛一等奖（15分）
</t>
  </si>
  <si>
    <t>丛红炜</t>
  </si>
  <si>
    <t>张千宜</t>
  </si>
  <si>
    <t>2022年11月-2023年6月，主持2022年研究生学术素养提升计划（科创竞赛培育）专题项目，10分</t>
  </si>
  <si>
    <t>2022年亚太地区大学生数学建模竞赛三等奖（7分）</t>
  </si>
  <si>
    <t>廖红霞</t>
  </si>
  <si>
    <t>“华为杯”第19届中国研究生数学建模竞赛成功参与奖（5分）
2023全国大学生英语作文大赛 省级三等奖（7分）</t>
  </si>
  <si>
    <t xml:space="preserve">硕士22级党支部组织委员，2分
</t>
  </si>
  <si>
    <t>刘佳乐</t>
  </si>
  <si>
    <t>“华为杯”第19届中国研究生数学建模竞赛二等奖（15分）</t>
  </si>
  <si>
    <t>孙治河</t>
  </si>
  <si>
    <t>江欣国</t>
  </si>
  <si>
    <t>1、“华为杯”第19届中国研究生数学建模竞赛成功参与奖（5分）</t>
  </si>
  <si>
    <t>2022-2023学年，担任组织委员，1分</t>
  </si>
  <si>
    <t>张帅飞</t>
  </si>
  <si>
    <t>孙湛博，李思杰，张帅飞等.Coupled Lateral and Longitudinal Trajectory Tracking Control with a Modified
Dynamics Model for Autonomous Vehicles
（A，除导师外二作，12分），2022年10月；</t>
  </si>
  <si>
    <t>境外会议：2023年1月、美国、TRB Annual Meeting、已发表（trb会议没有参会的证明</t>
  </si>
  <si>
    <t>1、“华为杯”第19届中国研究生数学建模竞赛成功参与奖（5分）
2、2023年第二届全国大学生英语词汇挑战赛一等奖（15分）</t>
  </si>
  <si>
    <t>陈子康</t>
  </si>
  <si>
    <t>硕士22级党支部书记，3分</t>
  </si>
  <si>
    <t>院级优秀共产党员，2分</t>
  </si>
  <si>
    <t>李敏</t>
  </si>
  <si>
    <t>李明</t>
  </si>
  <si>
    <t>周宇</t>
  </si>
  <si>
    <t>1、“华为杯”第19届中国研究生数学建模竞赛成功参与奖（5分）
2、2023年第二届全国大学生英语词汇挑战赛二等奖（10分）</t>
  </si>
  <si>
    <t xml:space="preserve">硕士22级党支部宣传委员 （2分）
</t>
  </si>
  <si>
    <t>侯博宇</t>
  </si>
  <si>
    <t>硕士22级6班班长，3分</t>
  </si>
  <si>
    <t>白锐金</t>
  </si>
  <si>
    <t>世界交通运输大会（6分）</t>
  </si>
  <si>
    <t>华为杯”第十九届中国研究生数学建模竞赛三等奖（10分）
全国大学生大数据分析大赛二等奖（10分）</t>
  </si>
  <si>
    <t xml:space="preserve">2022-2023学年担任权益委员（兼心理委员），1分
</t>
  </si>
  <si>
    <t>全国大学生心理知识竞赛一等奖（4分）</t>
  </si>
  <si>
    <t>仇家烙</t>
  </si>
  <si>
    <t>聂宇</t>
  </si>
  <si>
    <t>辛培远</t>
  </si>
  <si>
    <t>牟能冶</t>
  </si>
  <si>
    <t>王园顺、陈振颂，辛培远等.Multi-objective combinatorial optimization analysis of the recycling of retired new energy electric vehicle power batteries in a sustainable dynamic reverse logistics network（非本院A++，先取排名前三，0分）,2023年4月</t>
  </si>
  <si>
    <t>1、发明专利：一种建筑墙面喷涂装置（20191 0160101.8除导师外第4署名）（5分），2023年07月</t>
  </si>
  <si>
    <t>1、2022年“华为杯”第十九届中国研究生数学建模竞赛二等奖（15分）；
2.2022年11月，“BETT杯”全国大学生英语词汇大赛一等奖（15分）;
3.2022年12月：全国大学生技术创新创业大赛优秀奖（4分）；</t>
  </si>
  <si>
    <t>1.2022年西南交通大学新生篮球比赛三等奖，1分 0；
2.2022年西南交通大学“运达杯”环校跑比赛三等奖，1分；
3.全国大学生数据分析科普知识竞赛，4分 0；
4.2023年4月24日参加眷诚大讲堂—开启学术研究之旅，0.5分；
5.2022“读者杯”青少年文学大赛一等奖，4分；
6.“全国大学生乡村振兴知识科普暨青年乡村振兴短视频大赛”知识竞赛一等奖，4分
7.2022年第七届全国大学生预防艾滋知识竞赛优秀奖，1.75分</t>
  </si>
  <si>
    <t>文法然</t>
  </si>
  <si>
    <t>1、“华为杯”第19届中国研究生数学建模竞赛二等奖（15分）；
2、2023年7月：2023年第二届全国大学生数据统计与分析竞赛研究生组三等奖（7分）；</t>
  </si>
  <si>
    <t>1、2022-2023学年，担任团支部书记，3分；</t>
  </si>
  <si>
    <t>李家文</t>
  </si>
  <si>
    <t>徐菱</t>
  </si>
  <si>
    <t>1.2022年《英语周报》杯全国大学生英语语法挑战赛A组一等奖（15分）
2.2022年第十八届亚太地区大学生数学建模竞赛三等奖（7分）</t>
  </si>
  <si>
    <t>2022年西南交大新生篮球赛三等奖（第八名不加分）</t>
  </si>
  <si>
    <t>韩仕姣</t>
  </si>
  <si>
    <t>1、2022年11月：2022年“BETT杯”全国大学生英语词汇大赛一等奖（15分）；
2、2022年10月：2022年大学生电子商务技能挑战赛二等奖（10分）0；</t>
  </si>
  <si>
    <t>1、2022-2023学年，担任组织委员，1分；</t>
  </si>
  <si>
    <t xml:space="preserve">1、2022全国大学生心理测评暨心理知识竞赛，一等奖，4分；
2、2022年全国大学生乡村振兴知识科普暨青年乡村振兴短视频大赛，一等奖，4分；
3、2023年全国大学生科学素质知识竞赛，一等奖，4分；
4、2023届“应急科普华夏行”大学生网络与信息安全专题竞赛，一等奖，4分 3 ；
5、2023年4月24日参加眷诚大讲堂—开启学术研究之旅，0.5分；
6、2023年8月31日-9月1日参加2023迎新志愿活动，0.5分；
7、2023年5月30日参加“选调生成长之路系列活动暨2024届四川紧缺选调生备考指导系列讲座”，0.5分；
</t>
  </si>
  <si>
    <t>黄盛炜</t>
  </si>
  <si>
    <t>1、2023年1月，“华为杯”第19届中国研究生数学建模竞赛二等奖（15分）；
2、组织管理能力大赛（认定为文体比赛）。</t>
  </si>
  <si>
    <t>1、2022-2023学年，担任党支部书记，3分；</t>
  </si>
  <si>
    <t>1、2023年6月，获四川省大学生“综合素质A级证书”，8分；</t>
  </si>
  <si>
    <t>1、2022年10月，获新生篮球比赛（第八名不加分）；</t>
  </si>
  <si>
    <t>苏珊</t>
  </si>
  <si>
    <t>1、2023年6月：2023年第二十届五一数学建模竞赛成功参赛奖（0分）；
2、2023“大学生数字技能应用大赛”计算机技能应用赛道本研组二等奖（10分）；</t>
  </si>
  <si>
    <t>1、2022-2023学年，担任学习委员，1分；</t>
  </si>
  <si>
    <t>1、2023年4月，获大学生职业发展大赛校级一等奖，3分；
2、2023年5月，参加学校组织的大学生英语竞赛初赛，0.5分；
3、2023年6月，获“行知中国”研究生主题实践调研活动三等奖，1分；
4、2023年7月，参加学院组织的优秀大学生暑期学术夏令营志愿服务活动，0.5分（0）；</t>
  </si>
  <si>
    <t>马锦涛</t>
  </si>
  <si>
    <t>陈宁</t>
  </si>
  <si>
    <t>2023年7月数维杯大学生数学建模竞赛研究生组二等奖</t>
  </si>
  <si>
    <t>韩安琪</t>
  </si>
  <si>
    <t>王坤</t>
  </si>
  <si>
    <t>1、2023年数维杯大学生数学建模竞赛研究生组二等奖</t>
  </si>
  <si>
    <t>高亦凡</t>
  </si>
  <si>
    <t>刘思婧</t>
  </si>
  <si>
    <t>“中国光谷.华为杯”第十九届中国研究生数学建模竞赛成功参与奖</t>
  </si>
  <si>
    <t>王利</t>
  </si>
  <si>
    <t>甘蜜</t>
  </si>
  <si>
    <t>1.2023年6月：2023年第二届全国大学生数据统计与分析竞赛研究生组三等奖（7分）</t>
  </si>
  <si>
    <t>1、2022-2023学年，担任权益委员，1分；</t>
  </si>
  <si>
    <t>陈晓语</t>
  </si>
  <si>
    <t>1、2023年6月：2023年第二十届五一数学建模竞赛研究生组成功参赛奖（0分）；
2、2023年5月，2023年“联合国采购杯”全国大学生英语阅读大赛研究生组三等奖（7分）；</t>
  </si>
  <si>
    <t>1、2023年6月，获“行知中国”研究生主题实践调研活动三等奖，1分</t>
  </si>
  <si>
    <t>苏阿丽</t>
  </si>
  <si>
    <t>毛敏</t>
  </si>
  <si>
    <t>2022年12月“华为杯”第19届中国研究生数学建模竞赛成功参与奖（5分）（建模竞赛类，国家级）</t>
  </si>
  <si>
    <t>2023年第三届“应急科普华夏行”大学生食品安全专题竞赛一等奖，（有特等奖按省二）3分；2023年第三届“应急科普华夏行”学生防火防溺水专题竞赛二等奖，（有特等奖按省三）2分</t>
  </si>
  <si>
    <t>王振武</t>
  </si>
  <si>
    <t>邱忠权</t>
  </si>
  <si>
    <t>“中国光谷·华为杯”第十九届中国研究生数学建模竞赛成功参与奖（5分）</t>
  </si>
  <si>
    <t>何世伟</t>
  </si>
  <si>
    <t>“华为杯”第19届中国研究生数学建模竞赛优秀奖</t>
  </si>
  <si>
    <t>党沛宁</t>
  </si>
  <si>
    <t>蹇明</t>
  </si>
  <si>
    <t>1、2022-2023学年，担任硕士22级第七党支部组织委员，2分；</t>
  </si>
  <si>
    <t>1、2023年6月，获“2023年知行中国研究生主题实践调研活动”校级团队三等奖，1分；2、2023年9月，获“2023年第三届应急科普华夏行大学生心理健康专题竞赛”省部级特等奖，4分；3、2023年5月11日参加“砥砺奋进 研途共进”研究生扬帆计划就业分享交流会,0.5分；4、于2023年4月24日参加眷诚大讲堂—开启学术研究之旅，0分</t>
  </si>
  <si>
    <t>李心怡</t>
  </si>
  <si>
    <t xml:space="preserve">1、毛萍，李心怡等.考虑碳税与消费者碳敏感的竞争性供应链
采购策略研究
（B+，除导师外二作，15*0.3=4.5分），2023年6月；
</t>
  </si>
  <si>
    <t>朱萸</t>
  </si>
  <si>
    <t>第四届全国高等院校数学能力挑战赛初赛优秀奖（0分）</t>
  </si>
  <si>
    <t>周梦蝶</t>
  </si>
  <si>
    <t>1、“华为杯”第19届中国研究生数学建模竞赛优秀参与奖（5分）</t>
  </si>
  <si>
    <t>王彬旭</t>
  </si>
  <si>
    <t>1、发明专利：一种货车司机寻货路线推荐方法（CN202210968264.0，除导师外第2署名，公开未授权）（0.4分）0，2022年11月；
2、发明专利：一种公路货运通道综合风险评价方法及电子设备（CN202210955070.7，除导师外第5署名，公开未授权）（0.1分）0，2022年11月</t>
  </si>
  <si>
    <t xml:space="preserve">                                                                                                                                                                                                                                                                                                                                                                                                                                                                                                                                                                                                                                                                                                     </t>
  </si>
  <si>
    <t>“华为杯”第19届中国研究生数学建模竞赛优秀奖（5分）</t>
  </si>
  <si>
    <t>2022-2023学年，担任文体委员，1分</t>
  </si>
  <si>
    <t>1、于2023年8月29日及9月1日参加迎新志愿者活动,0.5分 0；
2、于2023年9月8日参演西南交通大学教师节表彰大会节目，0.5分；
3、于2023年9月22日主持承唐讲坛“医术之外——马伯庸图书分享会”活动，0.5分；
4、于2023年9月21日参演台盟中央妇委会主办“心怀皓月，相见天府”——两岸融合故事会节目，0.5分；
5、于2023年7月13日主持中美青年创客大赛，0.5分；
6、于2023年5月23日主持“赢在成都.乐创青羊”创业沙龙，0.5分；
7、于2023年4月12日主持“金创扶”创新创业大讲堂，0.5分；
8、于2023年3月10日主持“赢在成都.简阳不简单”返乡创业沙龙，0.5分；
9、于2022年12月13日主持2022郫都区青年创业大赛，0.5分(参与活动总和3分)</t>
  </si>
  <si>
    <t>张晓阳</t>
  </si>
  <si>
    <t>1、2023年6月，2023年第二届全国大学生数据统计与分析竞赛研究生组三等奖（7分）</t>
  </si>
  <si>
    <t>1、2022-2023学年，担任交运硕士22级第八党支部宣传委员（优秀），2分；</t>
  </si>
  <si>
    <t>李沁遥</t>
  </si>
  <si>
    <t>2022-2023学年，担任宣传委员</t>
  </si>
  <si>
    <t>凤秋玲</t>
  </si>
  <si>
    <t>1.2022年9月至今担任22级硕士第七党支部书记，3分</t>
  </si>
  <si>
    <t xml:space="preserve">
1.参加由中国国土经济学会、科创中国.乡村振兴联合体主办的“2022年全国大学生乡村振兴知识科普暨青年乡村振兴短视频大赛”知识竞赛赛道，获一等奖，4分
2.2023年第三届“应急科普华夏行”大学生心理健康专题竞赛，获特等奖，4分
3.2023年第三届“应急科普华夏行”大学生食品安全专题竞赛，获一等奖，4分 3
4.于2023年5月22日参加学院党委组织的廉洁家风教育活动。0.5分
5.于2023年5月11日参加“砥砺奋进 研途共进”研究生扬帆计划就业分享交流会,0.5分
6.于2023年4月27日参加研究生消消乐，0.5分
7.于2023年3月1日参加成都市文明劝导员活动，0.5分
8.于2023年8月29日及9月1日参加迎新志愿者活动,0.5分
9.于2023年4月24日参加眷诚大讲堂—开启学术研究之旅，0.5分</t>
  </si>
  <si>
    <t>李浩然</t>
  </si>
  <si>
    <t>“华为杯”第15届中国研究生数学建模竞赛成功参与奖</t>
  </si>
  <si>
    <t>蒋立知</t>
  </si>
  <si>
    <t>冯云霞</t>
  </si>
  <si>
    <t>1、发明专利（只除自己导师，其余导师依然算作者排名）</t>
  </si>
  <si>
    <t>1、2022年10月，获2022年第二届“应急科普华夏行”大学生火灾应对技能竞赛全国二等奖，2分（按省部级省三算）；2、2023年9月，获2023年第三届“应急科普华夏行”学生防火防溺水专题竞赛全国特等奖，4分（有特等奖按省部级省一算）；3、2023年9月，获2023年第三届“应急科普华夏行”大学生食品安全专题竞赛全国一等奖，3分（按省部级省二算）；</t>
  </si>
  <si>
    <t>陈小雨</t>
  </si>
  <si>
    <t>吕伊能</t>
  </si>
  <si>
    <t>王群智</t>
  </si>
  <si>
    <t>严清琪</t>
  </si>
  <si>
    <t>安然</t>
  </si>
  <si>
    <t>2023年6月，获“行知中国”研究生主题实践调研活动三等奖，1分</t>
  </si>
  <si>
    <t>王箐</t>
  </si>
  <si>
    <t>2022-2023担任党支部宣传委员</t>
  </si>
  <si>
    <t>2022年11月获交运研会内部素质拓展团体第二名</t>
  </si>
  <si>
    <t>葛鑫茹</t>
  </si>
  <si>
    <t>马剑</t>
  </si>
  <si>
    <t xml:space="preserve">1、发明专利：一种地下空间水淹态势快速推演方法、装置、设备及介质（ZL202310201638.0   
除导师外第1署名）（25分）；  </t>
  </si>
  <si>
    <t>1、2022年12月：2022年第二届全国大学生英语词汇竞赛初赛（非英语专业组）二等奖 （10分）</t>
  </si>
  <si>
    <t>1、2023年7月：大运会火炬校内传递沿线观众志愿者，（缺证明材料）</t>
  </si>
  <si>
    <t>金鑫</t>
  </si>
  <si>
    <t>“华为杯”第15届中国研究生
数学建模竞赛等成功参与奖（5分）</t>
  </si>
  <si>
    <t>章浩淳</t>
  </si>
  <si>
    <t>唐智慧</t>
  </si>
  <si>
    <t>1、“中国光谷华为杯”第十九届研究生数学建模竞赛成功参与奖
（除华为杯外优秀奖均不算分）</t>
  </si>
  <si>
    <t>何欢</t>
  </si>
  <si>
    <t>“华为杯”第19届中国研究生
数学建模竞赛成功参与奖</t>
  </si>
  <si>
    <t>邱云飞</t>
  </si>
  <si>
    <t>第八届交通科学与计算专题研讨会：2023.08.21-24；成都；
基于宏观行人流模型的自动人行道场景通行能力研究</t>
  </si>
  <si>
    <t>“中国光谷·华为杯”第十九届
中国研究生数学建模竞赛成功参与奖</t>
  </si>
  <si>
    <t>金鹭</t>
  </si>
  <si>
    <t>严余松</t>
  </si>
  <si>
    <t>1、发明专利受理：基于SVM-XGBoost的铁路旅客周转量预测方法（2023105092579.除导师外第3署名）（0.3分）
（只认自己的导师，其他导师不能从排名中剔除）</t>
  </si>
  <si>
    <t>华数杯优秀奖</t>
  </si>
  <si>
    <t>1、2022-2023学年，担任党支部组织委员，2分</t>
  </si>
  <si>
    <t>1、2023年7月，2023年全国大学生科学素质知识竞赛一等奖，4分；2、2023年7月，全国党史知识竞赛省赛优秀奖，1.75分</t>
  </si>
  <si>
    <t>刘钦瑜</t>
  </si>
  <si>
    <t>2022年第二届全国大学生
英语词汇竞赛初赛三等奖</t>
  </si>
  <si>
    <t>李若冰</t>
  </si>
  <si>
    <t>华为杯第19届中国研究生数学建模竞赛参与奖</t>
  </si>
  <si>
    <t>钟镇勇</t>
  </si>
  <si>
    <t>谭凯</t>
  </si>
  <si>
    <t>”中国光谷·华为杯“第十九届中国
研究生数学建模竞赛</t>
  </si>
  <si>
    <t>曾巧</t>
  </si>
  <si>
    <t>2022-2023学年，担任班级宣传委员（缺证明材料）</t>
  </si>
  <si>
    <t>田锦萍</t>
  </si>
  <si>
    <t>张南</t>
  </si>
  <si>
    <t xml:space="preserve">挂职锻炼不加分
</t>
  </si>
  <si>
    <t>1.2022年9月参加交运学院“喜迎二十大，交汇新梦想”主题征文比赛，0.5分；
2.2023年6月参加“交运学院学习贯彻习近平新时代中国特色社会主义思想主题教育暨党性锻炼研修班”，0.5分；
3.2023年5月，参加2023年春季实验室安全知识竞答第五期，0.5分；
4.参加实习不加分</t>
  </si>
  <si>
    <t>熊敏</t>
  </si>
  <si>
    <t>何美琳</t>
  </si>
  <si>
    <t>81.28</t>
  </si>
  <si>
    <t>1.2023年9月，第三届“应急科普华夏厅”荣誉证书（3分）（有特等奖降一级）；2.2022年第三届“大学生财经素养大赛”一等奖（4分）</t>
  </si>
  <si>
    <t>7</t>
  </si>
  <si>
    <t>王成</t>
  </si>
  <si>
    <t>薛昕禹</t>
  </si>
  <si>
    <t>杜俊</t>
  </si>
  <si>
    <t>2022-2023学年担任团支书，3分；</t>
  </si>
  <si>
    <t>2023年全国大学生科学素质知识竞赛全国一等奖，4分。</t>
  </si>
  <si>
    <t>李睿轩</t>
  </si>
  <si>
    <t>王浩</t>
  </si>
  <si>
    <t>马瑞雅</t>
  </si>
  <si>
    <t>马啸来</t>
  </si>
  <si>
    <t>单丹</t>
  </si>
  <si>
    <t>刘甜甜</t>
  </si>
  <si>
    <t>梁思宇</t>
  </si>
  <si>
    <t>李天阳</t>
  </si>
  <si>
    <t>李欣怡</t>
  </si>
  <si>
    <t>蒋朝哲</t>
  </si>
  <si>
    <t>刘鑫</t>
  </si>
  <si>
    <t>王睿琛</t>
  </si>
  <si>
    <t>1.“华为杯”第十九届中国研究生数学建模竞赛二等奖（15）
2.CaTICsc 英语词汇大赛一等奖（15）</t>
  </si>
  <si>
    <t>四川省综合素质A级证书（8）</t>
  </si>
  <si>
    <t>2023五月风西南高校街舞争霸赛四强（1.75）2022年10月：全国大学生技术创新创业大赛四川省一等奖（4分）；2022年西南交通大学新生篮球比赛（第八名不加分）</t>
  </si>
  <si>
    <t>邓浩伟</t>
  </si>
  <si>
    <t>姚志洪</t>
  </si>
  <si>
    <t>1、Zhihong Yao, Haowei Deng 等.Optimal lane-changing trajectory planning for autonomous vehicles considering energy consumption
（A++，除导师外一作，105分），2023年4月；</t>
  </si>
  <si>
    <t>江山</t>
  </si>
  <si>
    <t>1.国际学术活动（境外举办）：2023.4.25-2023.4.28 ；塞尔维亚贝尔格莱德；会议名称：The 10th International Conference on Railway Operations Modelling and Analysis（IAROR）；汇报题目：Real-time train timetable and rolling stock circulation plan 
rescheduling in an urban rail transit network:
an integrated optimization approach（一作，24分）</t>
  </si>
  <si>
    <t>1.2023年1月：第十九届中国研究生数学建模竞赛--全国二等奖（15分）
2.2023年6月：2023大学生数字技能应用大赛--Python科目全国初赛本研组一等奖，指导老师（15分）</t>
  </si>
  <si>
    <t>2022-2023年学年，担任班级学习委员，1分；</t>
  </si>
  <si>
    <t>1、2023年8月，获第三届全国大学生人工智能知识竞赛一等奖，4分</t>
  </si>
  <si>
    <t>李召</t>
  </si>
  <si>
    <t>1、软件著作权：智能网联环境下异质交通流特性研究仿真系统V1.0（2023SR0917568，除导师外第一署名）（7分）            2、软件著作权：基于深度学习的时间序列数据分析与预测软件V1.0（2023SR0967702，第一署名）（10分）</t>
  </si>
  <si>
    <t>1、“华为杯”第19届中国研究生数学建模竞赛二等奖（15分）                     2、2023年7月：第六届大学生计算机技能应用大赛一等奖（15分）                    3、2023年6月：2023年第二届全国大学生英语词汇挑战赛一等奖（15分）</t>
  </si>
  <si>
    <t>1、2023年第三届全国大学生生态环境保护竞赛校级一等奖（3分）         2、2023第三届全国大学生心理知识大赛省级一等奖（4分）   3、2023年第四届大学生组织管理能力大赛校级二等奖（2分）</t>
  </si>
  <si>
    <t>黄胤</t>
  </si>
  <si>
    <t>1、2023年1月：“中国光谷-华为杯”第19届中国研究生数学建模竞赛三等奖（10分）
2、2023年3月：2023年第二届《英语世界》杯全国大学生英语词汇大赛二等奖（10分）</t>
  </si>
  <si>
    <t>1、2022年10月，获交运学院“喜迎二十大，交汇新梦想”主题征文比赛三等奖，0.5分</t>
  </si>
  <si>
    <t>宋飞宇</t>
  </si>
  <si>
    <t>1.计算机软件著作权登记证书：松鼠安卓远程控制桌面系统（登记号：2023SR0743041）（独立著作，10分）;
2.计算机软件著作权登记证书：最后一公里精准配送软件（登记号：2023SR0788089）（独立著作，10分）</t>
  </si>
  <si>
    <t>1.2023年5月：2023年全国大学生英语词汇挑战赛一等奖（15分）
2.2023年6月：2023年第十三届MathorCup高校数学建模挑战赛一等奖（15分）
3.2023年6月：第二十届五一数学建模竞赛一等奖（15分）</t>
  </si>
  <si>
    <t xml:space="preserve">1.2023年6月，获得西南交通大学交通运输与物流学院委员会2021-2023年“两优一先”优秀党务工作者，2分
</t>
  </si>
  <si>
    <t>1.2023年5月，获得2023年大学生绿色低碳饮食知识竞答活动二等奖，3分
2.2023年5月，获得2023年“应急科普华夏行”大学生生活安全专题竞赛一等奖，4分
3.参加研会举办的交运学院运动会篮球比赛项目，0.5分（无证明）
4.随学院老师参加成都大学生运动会火炬传递活动，0.5分(无证明)</t>
  </si>
  <si>
    <t>王锐其</t>
  </si>
  <si>
    <t>Ruiqi Wang, Ang Ji, Tao Li等，An interpretable machine learning-based analysis of vehicle yielding during pedestrian-vehicle interactions at unsignalized intersections
（ITSC会议，A，一作，28分）2023年7月；</t>
  </si>
  <si>
    <t xml:space="preserve">“华为杯”第19届中国研究生数学建模竞赛二等奖（15分）       </t>
  </si>
  <si>
    <t>刘洪汛</t>
  </si>
  <si>
    <t>1、计算机软件著作权登记证书：
“双子”设备管理系统（登记号：2023SR0141405）（独立著作，10分）</t>
  </si>
  <si>
    <t>1.“中国关谷·华为杯”第十九届中国研究生数学建模竞赛 三等奖（10分）。
2.第一届“ETTBL”杯全国大学生英语词汇挑战赛（B组）一等奖（15分）</t>
  </si>
  <si>
    <t>李东婕</t>
  </si>
  <si>
    <t>1.2022年9月：2022年“BETT杯”全国大学生英语词汇大赛一等奖（15分）
2.2023年1月：2023年MathorCup高校数学建模挑战赛—大数据竞赛一等奖（15分）</t>
  </si>
  <si>
    <t>刘璐娜</t>
  </si>
  <si>
    <t>1、2022年12月：全国大学生英语翻译大赛研究生组省级一等奖（15分）；
2、2023年3月：MathorCup高校数学建模挑战赛——大数据竞赛研究生组省级一等奖（15分）；</t>
  </si>
  <si>
    <t>1、2023年2月，获第三届“防灾减灾科普先行”全国青少年火灾应对科普竞赛省级一等奖，4分；
2、2023年3月，获第四届大学生“丝绸之路”主题知识竞赛省级一等奖，4分；
3、2023年4月，获第三届全国大学生心理知识竞赛省级一等奖，4分；</t>
  </si>
  <si>
    <t>陈澄</t>
  </si>
  <si>
    <t>2023年“中教杯”全国英语翻译大赛B组二等奖</t>
  </si>
  <si>
    <t>李沁洋</t>
  </si>
  <si>
    <t>1、“华为杯”第十九届中国研究生数学建模竞赛二等奖（15分）；
2、2023年6月：“2023大学生数字技能应用大赛”Python科目全国初赛本研组一等奖（15分）</t>
  </si>
  <si>
    <t>1、2023年8月，获全国大学生网络安全专题竞赛一等奖，4分；
2、2023年8月，获第三届全国大学生人工智能知识竞赛一等奖，4分；
3、2023年9月，获全国大学生心理测评暨心理知识竞赛一等奖，4分</t>
  </si>
  <si>
    <t>张沛文</t>
  </si>
  <si>
    <t>第二十届五一数学建模竞赛二等奖；全国大学生英语竞赛一等奖</t>
  </si>
  <si>
    <t>交运研究生会内部素质拓展活动三等奖；西南交通大学价值拍卖活动一等奖</t>
  </si>
  <si>
    <t>黄然</t>
  </si>
  <si>
    <t>一种地下空间水淹态势快进推演方法、装置、设备及介质</t>
  </si>
  <si>
    <t>2022年第二届全国大学生英语词汇竞赛初赛（非英语专业组）三等奖</t>
  </si>
  <si>
    <t>罗佳楠</t>
  </si>
  <si>
    <t>“华为杯”第十九届中国研究生数学建模竞赛一等奖</t>
  </si>
  <si>
    <t>杨红</t>
  </si>
  <si>
    <t>1、软件著作权：智能网联环境下异质交通流特性研究仿真系统V1.0（2023SR0917568，除导师外第二署名）（3分）（非自己导师1.5分）</t>
  </si>
  <si>
    <t>1、2023年1月：“华为杯”第19届中国研究生数学建模竞赛成功参与奖（5分）
2、2023年6月：2023年第二届全国大学生英语词汇挑战赛一等奖（15分）
3、2023年6月：2023年第六届大学生计算机技能应用大赛初赛一等奖（15分）（只算一项）</t>
  </si>
  <si>
    <t>2022-2023年学年，担任权益委员，1分；</t>
  </si>
  <si>
    <t>1、2023年6月：大学生组织管理能力大赛校级一等奖，3分；
2、2022年6月：2023年第二届‘心上的中国’全国大学生525心理知识大赛一等奖（省级），4分；
3、2023年6月：第三届全国大学生生态环境保护竞赛一等奖，4分；</t>
  </si>
  <si>
    <t>王云彪</t>
  </si>
  <si>
    <t xml:space="preserve">1、Identification of pilots’ mental workload under 
different flight phases based on a portable EEG 
device.（A，除导师外三作，2分），2023年8月；
</t>
  </si>
  <si>
    <t>1、2023年1月：“华为杯”第19届中国研究生数学建模竞赛三等奖（10分）；
2、2023年4月：正大杯第十三届全国大学生市场调查与分析大赛四川赛区二等奖（10分）；（0分）
3、2023年6月：第二届全国大学生英语词汇挑战赛一等奖（15分）</t>
  </si>
  <si>
    <t>张洋</t>
  </si>
  <si>
    <t xml:space="preserve">1、计算机软件著作权登记证书：MaasModel（登记号：2023SR0544291）（独立著作，10分）
</t>
  </si>
  <si>
    <t>1、2023年1月：“华为杯”第19届中国研究生数学建模竞赛三等奖（10分）
2、2023年6月：2023年“中教杯”全国大学生英语词汇大赛三等奖（7分）</t>
  </si>
  <si>
    <t xml:space="preserve">2022-2023年学年,担任班级文体宣传委员，1分
</t>
  </si>
  <si>
    <t xml:space="preserve">2022年11月，“运达杯”体育节师生网球比赛学生团体第二名，2分
</t>
  </si>
  <si>
    <t>赵煜</t>
  </si>
  <si>
    <t>1.Zhanbo Sun, Jin Dai, Yu Zhao, Chao Zhang, and Ang Ji. A traffic flow forecasting model using graph 
convolutional recurrent neural networks with incomplete data（A,除导师外二作，28分）,2023年7月6</t>
  </si>
  <si>
    <t>“华为杯”第十九届中国研究生数学建模竞赛国家二等奖</t>
  </si>
  <si>
    <t>熊子昂</t>
  </si>
  <si>
    <t xml:space="preserve">2023年5月：第二十届五一数学建模竞赛三等奖 7
2023年5月：2023年全国大学生英语竞赛(NECCS)优秀奖 15
</t>
  </si>
  <si>
    <t>2023年9月，获全国大学生心理测评暨心理知识竞赛一等奖，4分 2023年9月：2023年第三届全国大学生人工智能知识竞赛一等奖 4</t>
  </si>
  <si>
    <t>谢俊濠</t>
  </si>
  <si>
    <t>1、2023年1月：“华为杯”第19届中国研究生数学建模竞赛成功参与奖（5分）；
2、2023年6月：第二届全国大学生英语词汇挑战赛 一等奖（15分）；</t>
  </si>
  <si>
    <t>1、2023年1月，获校级优秀三助研究生，3分；（不加分）</t>
  </si>
  <si>
    <t>刘秋奇</t>
  </si>
  <si>
    <t>国际学术活动（境内举办）：2022.12.24-2022.12.26；腾讯会议；会议主题：The Fifth International Conference on Smart Vehicular Technology, Transportation, Communication and Applications (VTCA 2022) ；汇报题目：Optimization Principle of Freight Train Operation Plan for Shenhua Railway</t>
  </si>
  <si>
    <t>2023年第二届全国大学生英语词汇挑战赛一等奖</t>
  </si>
  <si>
    <t>陈荻</t>
  </si>
  <si>
    <t>国家实用新型专利（第三署名）（无专利证明）</t>
  </si>
  <si>
    <t>1.NEWCCS全国大学生英语作文大赛国家级二等奖（10分）
2.“数维杯”大学生数学建模竞赛国家级三等奖（前30%）（7分）</t>
  </si>
  <si>
    <t>2022-2023学年担任宣传委员，1分；</t>
  </si>
  <si>
    <t>1.2022年“中外传播杯”全国大学生翻译大赛二等奖（5分）
2.2022年“BETT杯”全国大学生词汇大赛二等奖（5分）
3.2022年全国大学生翻译大赛研究生组省级二等奖（3分）</t>
  </si>
  <si>
    <t>宫丽婷</t>
  </si>
  <si>
    <t>张奕童</t>
  </si>
  <si>
    <t>2023年“中教杯”全国大学生英语翻译大赛B组一等奖（15分）</t>
  </si>
  <si>
    <t>伍成城</t>
  </si>
  <si>
    <t>1.“华为杯”第十九届中国研究生数学建模竞赛成功参与奖（5分）
2.2023大学生数字技能应用大赛计算机技能应用赛道一等奖（15分）</t>
  </si>
  <si>
    <t>李晴</t>
  </si>
  <si>
    <t>中国仿真学会复杂系统仿真建模大赛一等奖</t>
  </si>
  <si>
    <t>积极参与活动加分：迎新活动0.5，研修班0.5，校运会供稿0.5</t>
  </si>
  <si>
    <t>钟兴莉</t>
  </si>
  <si>
    <t>1、2023年6月：第二届全国大学生英语词汇挑战赛一等奖（15分）</t>
  </si>
  <si>
    <t>2022-2023年学年，担任组织委员，1分；</t>
  </si>
  <si>
    <t>董文青</t>
  </si>
  <si>
    <t>1.2022 年全国大学生英语词汇竞赛二等奖（10分）
2.“华为杯”第十九届中国研究生数学建模竞赛成功参与奖（5分）</t>
  </si>
  <si>
    <t>宣传委员</t>
  </si>
  <si>
    <t>邹新仟</t>
  </si>
  <si>
    <t>国际学术活动（境内举办）2022.12.24-2022.12.26，会议主题：The Fifth International Conference on Smart Vehicular Technology, Transportation, Communication and Applications.(VTCA 2022)汇报题目：Seasonal and Period Division Method for Dynamic Passenger Flow of High-Speed Railway。</t>
  </si>
  <si>
    <t>2023年6月：第二届全国大学生英语词汇挑战赛二等奖（10分）</t>
  </si>
  <si>
    <t>2022-2023学年，担任党支书，3分</t>
  </si>
  <si>
    <t>徐雅洁</t>
  </si>
  <si>
    <t>“华为杯”第十九届中国研究生数学建模竞赛二等奖</t>
  </si>
  <si>
    <t>班级组织委员</t>
  </si>
  <si>
    <t>徐菀徽</t>
  </si>
  <si>
    <t>发明专利：(1)一种自动驾驶车辆多车道连续变道轨迹优化方法（ZL 202210926129.X 除导师外第4署名）（5分）；
发明专利：(2)一种考虑动力电池寿命的电动公交车调度方法（202210926141.0 受理）（2分）（0.3）；
发明专利：(3)一种基于模块化运输车的应急救援方法（202211461729.X 受理）（2分）（1.1）；
发明专利：(4)一种基于模块化公交车系统的同城快送方法（202211471550.2 受理）（2分）（0.3）；</t>
  </si>
  <si>
    <t>1、国际学术活动
（境内举办）：2022.09.23-2022.09.25；Guangzhou, China；会议主题：6th International Conference on Traffic Engineering and Transportation System, ICTETS 2022；汇报题目：Study on lane-changing decision model of autonomous vehicle in a mixed traffic environment（一作，6分）</t>
  </si>
  <si>
    <t>陈姣璇</t>
  </si>
  <si>
    <t>向云海</t>
  </si>
  <si>
    <t>1、WANG K (*), Hu T, WANG Z, XIANG Y, SHAO J, XIANG X. Performance evaluation of a robotic mobile fulfillment system with multiple picking stations under zoning policy.（A+，除导师外三作，3.5分），2022年9月（只看前三，再看导师）</t>
  </si>
  <si>
    <t xml:space="preserve">1. 发明专利：一种社区冷链物流配送系统及配送方法（受理，202211026939.6，除导师外第1署名）（1分）
2. 发明专利：一种仓储监管方法、系统、装置及存储介质（受理，202211027254.3，除导师外第1署名）（1分）
3. 发明专利：一种车间监管方法、系统、装置及存储介质（受理，202211028639.1，除导师外第1署名）（1分）
</t>
  </si>
  <si>
    <t>1、亚太地区大学生数学建模竞赛，三等奖（7分）</t>
  </si>
  <si>
    <t>1、2022年10月：2022年西南交通大学新生篮球比赛，男子团体，第八名，1分（第五名及以后不加分）</t>
  </si>
  <si>
    <t>张培根</t>
  </si>
  <si>
    <t>刘盛林</t>
  </si>
  <si>
    <t>1、“华为杯”第19届中国研究生数学建模竞赛三等奖（10分）</t>
  </si>
  <si>
    <t>卢锦澎</t>
  </si>
  <si>
    <t>胡健</t>
  </si>
  <si>
    <t>1、发明专利：基于 GPS 数据和卫星图像的货车状态实时识别系统与方法
（2023105454809，除导师外第一署名，受理）（2*0.7=1.4分）</t>
  </si>
  <si>
    <t>2、境内会议：2023.6.14、武汉、
交通运输、长摘要录用；（没有录用材料，加6*0.25=1.5分）</t>
  </si>
  <si>
    <t>1、2023年1月：第十九届中国研究生
数学建模竞赛成功参与奖</t>
  </si>
  <si>
    <t>俸耀臻</t>
  </si>
  <si>
    <t>1、2023年7月：2023年数维杯大学生数学建模竞赛研究生组二等奖（10分）；</t>
  </si>
  <si>
    <t>徐雨潇</t>
  </si>
  <si>
    <t>公文冰</t>
  </si>
  <si>
    <t>邱小平</t>
  </si>
  <si>
    <t>苟欢</t>
  </si>
  <si>
    <t>1.潘月，苟欢，毛敏，考虑消费者新鲜度敏感的O2O生鲜供应链保险投入研究（B+，除导师外二作，3.75分），2023年6月（15*0.3=4.5）</t>
  </si>
  <si>
    <t>郑倩</t>
  </si>
  <si>
    <t>Qian Zheng, Mi Gan, Zhu Yao. A Deep Learning Method for Site Selection of High-Speed Railway Freight Station.Transportation Research Board(A, 一作，28分), 2023年1月</t>
  </si>
  <si>
    <t>境外会议：2023.1.09, Washington DC, 102th Annual Meeting of the Transportation Research Board(TRB), Presentatiion没有参会发言照片，不加分</t>
  </si>
  <si>
    <t>李璇</t>
  </si>
  <si>
    <t>1、2023年5月：2023年第四届全国高等院校大学生英语能力大赛 省赛一等奖（15分）；
2、2023年3月：2023年第二届《英语世界》杯全国大学生英语词汇大赛 全国一等奖（15分）只算一个</t>
  </si>
  <si>
    <t>2022年11月：交通运输与物流学院研究生会“内部素质拓展活动” 三等奖</t>
  </si>
  <si>
    <t>刘颖</t>
  </si>
  <si>
    <t>1、2022年9月“华为杯”第19届中国研究生数学建模竞赛成功参与奖（5分）；
2、2022年11月：2022年第二届高校大数据挑战赛三等奖（7分）；
3、2023年5月：2023年第二届全国大学生英语词汇挑战赛一等奖（15分）（大数据和英语都算其他学科竞赛，只能加一项）</t>
  </si>
  <si>
    <t>许源</t>
  </si>
  <si>
    <t>；</t>
  </si>
  <si>
    <t>软著：浮动车GPS数据处理系统（2023SR0891504，除导师外独立署名，10分）</t>
  </si>
  <si>
    <t>1、“华为杯”第十九届中国研究生数学建模竞赛成功参与奖（5分）
2、2023年第二届全国大学生英语词汇挑战赛一等奖（15分）；</t>
  </si>
  <si>
    <t>1、2022-2023学年，担任宣传委员，1分；</t>
  </si>
  <si>
    <t>1、2022年11月-2023年6月，郫都区行政审批局挂职锻炼（2分）</t>
  </si>
  <si>
    <t>1、2022年11月，交通运输与物流学院研究生会“内部素质拓展活动”三等奖；（0.5分）</t>
  </si>
  <si>
    <t>涂文睿</t>
  </si>
  <si>
    <t>“华为杯”第十九届中国研究生数学建模竞赛成功参与奖（华为杯优秀奖可以加分，5分）</t>
  </si>
  <si>
    <t>丁睿建</t>
  </si>
  <si>
    <t>1.2023年第三届全国大学生人工智能知识竞赛一等奖,6分；（两个都是省部级一等奖，4分）
2.2023全国大学生心理测评暨心理知识竞赛一等奖，6分</t>
  </si>
  <si>
    <t>石思宇</t>
  </si>
  <si>
    <t>2023年第十三届MathorCup高校数学建模挑战赛研究生组一等奖(15分)</t>
  </si>
  <si>
    <t>安媚童</t>
  </si>
  <si>
    <t>Meitong An,Mi Gan等.A ConvLSTM forecasting model of Road Freight Demand and Related Carbon Emissions Estimation—— Empirical Study of Chengdu-Chongqing Economic Circle(A,一作,28分),2023年1月;</t>
  </si>
  <si>
    <t>境外会议：2023年1月、美国、TRB Annual Meeting、已发表;没有发言照片，不能算分</t>
  </si>
  <si>
    <t>华为杯”第19届中国研究生数学建模竞赛成功参与奖(5分)</t>
  </si>
  <si>
    <t>代欢</t>
  </si>
  <si>
    <t>“中国光谷·华为杯”第十九届中国研究生
数学建模竞赛成功参与奖</t>
  </si>
  <si>
    <t>何昱欣</t>
  </si>
  <si>
    <t>1、发明专利受理：一种公路货运通道综合风险评价方法及电子设备（202210955070.7，除导师外第1署名）（1分）； （材料不全，没有发明人的信息）</t>
  </si>
  <si>
    <t>1、境内会议：2023年8月26-27日、中国天津、2023年第十九届物流系统工程暨第七届管理系统工程学术研讨会、区块链与智慧物流分论坛汇报未录用论文《网络货运平台大数据驱动下基于出行链视角的城际货车出行模式挖掘方法研究》；（6*0.25=1.5）</t>
  </si>
  <si>
    <t xml:space="preserve"> “华为杯”第19届中国研究生数学建模竞赛二等奖（15分）</t>
  </si>
  <si>
    <t>1、2023年6月，获四川省综合素质A级证书，8分；</t>
  </si>
  <si>
    <t>1、2022年10月，获西南交通大学新生篮球比赛男子团体第八名（三等奖），第八名不加分</t>
  </si>
  <si>
    <t>贺洪美</t>
  </si>
  <si>
    <t xml:space="preserve">1、2023年9月，获2023年第三届“应急科普华夏行”大学生食品安全专题竞赛一等奖，6分；（有特等奖，都降一等，省部级一等奖、二等奖：4+3=7）
2、2023年9月，获2023年第三届“应急科普华夏行”大学生防火防溺水专题竞赛特等奖，6分；
</t>
  </si>
  <si>
    <t>熊楠</t>
  </si>
  <si>
    <t xml:space="preserve">1、软著：基于视觉和图像处理的车牌识别软件 [简称：车牌识别系统] 1.0（2023SR1020150 
单独署名）（10分）；  
</t>
  </si>
  <si>
    <t>1、2022年第二届中国高校大数据挑战赛 三等奖（7分）；
2、“华为杯”第19届中国研究生数学建模竞赛二等奖（15分）；</t>
  </si>
  <si>
    <t>1、2022年寒假“返家乡”调研社会实践 校级优秀实践队员，（积极参加活动，0.5</t>
  </si>
  <si>
    <t xml:space="preserve">1、2023全国大学生心理测评暨心理知识竞赛 一等奖，6分 4；（两个省一，各4分）
2、2023年第三届全国大学生人工智能知识竞赛 一等奖，6分 4；
</t>
  </si>
  <si>
    <t>郝志丹</t>
  </si>
  <si>
    <t>谢栋城</t>
  </si>
  <si>
    <t>1、软件著作权：一种个体交通出行特征信息采集软件（2023SR85931）第1署名  （10分）；2、软件著作权：基于无线定位技术的公交出行诱导软件（2023SR0168856）第1署名  （10分）</t>
  </si>
  <si>
    <t>1、2022年MathorCup高校数学建模挑战赛一等奖（15分）；2、2022年全国大学生英语翻译大赛三等奖（7分）；3、江苏省大学生交通运输科技大赛优秀奖（4分）（只算两个）</t>
  </si>
  <si>
    <t>1、荣获四川省大学生综合素质A级证书（8分）</t>
  </si>
  <si>
    <t>1、2022年9月，2022全国大学生心理测评暨心理知识竞赛一等奖（4分）；2、2022年10月，第三届大学生国防科技知识竞赛一等奖（4分）；3、2023年2月，第三届“防灾减灾科普先行”全国青少年火灾应对科普竞赛一等奖（4分）；4、交通运输与物流学院研究生会“内部素质拓展活动”二等奖（1分）；</t>
  </si>
  <si>
    <t>陈风莹</t>
  </si>
  <si>
    <t>1、2023年5月 第八届数维杯大学生数学建模挑战赛二等奖（10分）；
2、2023年6月 全国大学生英语词汇挑战赛一等奖（15分）；
3、2023年7月 第六届大学生数字技能应用大赛全国初赛本研组一等奖（4分）；（后两项取最高项，共25分）</t>
  </si>
  <si>
    <t>1、2022-2023学年，担任10班党支部组织委员，2分；</t>
  </si>
  <si>
    <t xml:space="preserve">1、研究生会素质拓展活动三等奖，0.5分；
2、参加各项院校组织的其他集体活动，3分；
（包括2023年暑期三下乡社会实践活动【前往榕江县】、选调生备考经验分享交流会、
、“砥砺前行，研途共进”研究生扬帆计划之就业分享交流会、2023年暑期夏令营志愿者、学会文献检索、助力高校科研——文献检索知识专题讲座、领学启航活动：优秀研究生经验交流分享等多个活动）这些活动无法算作文体活动，不能加分
</t>
  </si>
  <si>
    <t>张朋</t>
  </si>
  <si>
    <t>1.第三届大学生人工智能知识竞赛一等奖（省级一等奖，4分）</t>
  </si>
  <si>
    <t>李成杰</t>
  </si>
  <si>
    <t>张璐</t>
  </si>
  <si>
    <t>发明专利：一种公铁联运运量预测方法、装置、设备及可读存储介质（202211169408.2，除导师外第4署名）（5分）</t>
  </si>
  <si>
    <t>1.2022年第十二届APMCM亚太地区大学生数学建模竞赛三等奖（7分）
2.2023大学生数字技能应用大赛计算机技能应用赛道PowerPoint科目全国初赛本研组一等奖（15分）</t>
  </si>
  <si>
    <t>2023年4月，获西南交通大学第122届运动会学生女子4x100m接力第八名，第八名不加分</t>
  </si>
  <si>
    <t>石宇航</t>
  </si>
  <si>
    <t>1、2023年1月：2022年亚太杯大学生数学建模竞赛研究生组二等奖（10分）；
2、2023年6月：2023年第二届全国大学生英语词汇挑战赛（15分）；</t>
  </si>
  <si>
    <t>1、2022-2023学年，担任党支部宣传委员，2分；</t>
  </si>
  <si>
    <t>张禧萌</t>
  </si>
  <si>
    <t>2023年1月 十九届华为杯全国研究生数学建模竞赛优秀奖（成功参与奖）  （5分）
2023年6月 2023第二届全国大学生英语词汇挑战赛一等奖  （15）分</t>
  </si>
  <si>
    <t>2022-2023学年 研究生会学术部部长 等级评定优秀 2分</t>
  </si>
  <si>
    <t>院级研会 素质拓展 二等奖 1分</t>
  </si>
  <si>
    <t>刘星宇</t>
  </si>
  <si>
    <t>2023年第二十届五一数学建模竞赛研究生组三等奖（7分）</t>
  </si>
  <si>
    <t>2023全国大学生心理测评暨心理知识竞赛二等奖，2分；（省部级2等奖，3分）
2023年第三届全国大学生人工智能知识竞赛，4分</t>
  </si>
  <si>
    <t>潘晴</t>
  </si>
  <si>
    <t>2023年第二十届五一数学建模竞赛研究生组成功参赛奖（除华为杯外，其余优秀奖均不加分）</t>
  </si>
  <si>
    <t>2022-2023学年担任交运硕士10班班长，3分</t>
  </si>
  <si>
    <t>罗诗涵</t>
  </si>
  <si>
    <t>2023年5月第二十届五一数学建模竞赛三等奖（7分）</t>
  </si>
  <si>
    <t>工作：文娱委员， 1分（无证明材料）</t>
  </si>
  <si>
    <t>1、2023年9月，获全国大学生网络安全专题竞赛一等奖，4分；
2、2023年9月，获第三届全国大学生人工智能知识竞赛一等奖，4分；
3、2023年9月，获全国大学生心理测评暨心理知识竞赛一等奖，4分；</t>
  </si>
  <si>
    <t>姚远</t>
  </si>
  <si>
    <t>2022年11月校新生乒乓球赛团体第五（第五名不加分），单打第三，2022年11月校乒乓球赛团体第四，2023年校俱乐部杯乒乓球赛团体第三。</t>
  </si>
  <si>
    <t>郝子萱</t>
  </si>
  <si>
    <t>2023年6月：2023大学生数字技能应用大赛省级一等奖</t>
  </si>
  <si>
    <t>权益委员</t>
  </si>
  <si>
    <t>詹雨</t>
  </si>
  <si>
    <t>6th International Conference on Traffic Engineering and Transportation System, ICTETS 2022</t>
  </si>
  <si>
    <t>祖鑫雨</t>
  </si>
  <si>
    <t>第三届铁路运输组织与运营管理创新研讨会</t>
  </si>
  <si>
    <t>“华为杯”第十九届中国研究生数学建模竞赛成功参与奖</t>
  </si>
  <si>
    <t>党支部支委</t>
  </si>
  <si>
    <t>朱文兵</t>
  </si>
  <si>
    <t>1、国际学术活动
（境内举办）：2023.05.26-2023.05.28；Taiyuan, China；会议主题：2023 3th International Conference on Human-Machine Interaction （ICHMI2023）；汇报题目：Recognition of Pilot Mental Workload in the Simulation Operation of Carrier-based Aircraft Using the Portable EEG （一作，6分）</t>
  </si>
  <si>
    <t>2023年5月：第二十届五一数学建模竞赛优秀奖（五一建模成功参赛不加分）</t>
  </si>
  <si>
    <t>1、2023年9月，获全国大学生网络安全专题竞赛一等奖，4分；
2、2023年9月，获第三届全国大学生人工智能知识竞赛一等奖，4分；
3、2023年9月，获全国大学生心理测评暨心理知识竞赛一等奖，4分</t>
  </si>
  <si>
    <t>朱慧清</t>
  </si>
  <si>
    <t>姜俊伯</t>
  </si>
  <si>
    <t>“华为杯”中国研究生数学建模竞赛国家三等奖</t>
  </si>
  <si>
    <t>李莎</t>
  </si>
  <si>
    <t>宋政雨</t>
  </si>
  <si>
    <t>“华为杯”第十九届中国研究生数学建模竞赛成功参与奖（5分）；</t>
  </si>
  <si>
    <t>2022-2023学年，担任班长，3分；</t>
  </si>
  <si>
    <t>盛千</t>
  </si>
  <si>
    <t>1、国际学术活动
（境内举办）：2022.09.23-2022.09.25；Guangzhou, China；会议主题：6th International Conference on Traffic Engineering and Transportation System, ICTETS 2022；汇报题目：Urban transportation network allocation considering heterogeneous users in the context
of carbon trading（一作，6分）</t>
  </si>
  <si>
    <t>代盛仪</t>
  </si>
  <si>
    <t>华为杯中国研究生数学建模竞赛成功参与奖</t>
  </si>
  <si>
    <t>团支书（3分）</t>
  </si>
  <si>
    <t>1.2023全国大学生心理测评暨心理知识竞赛一等奖（4分）
2.2023年第三届全国大学生人工智能知识竞赛一等奖（4分）</t>
  </si>
  <si>
    <t>唐敏</t>
  </si>
  <si>
    <t>谈力</t>
  </si>
  <si>
    <t>2022-2023学年，担任团支书，3分；</t>
  </si>
  <si>
    <t>宋杰</t>
  </si>
  <si>
    <t>“华为杯”第十九届中国研究生数学建模竞赛成果参与奖</t>
  </si>
  <si>
    <t>党支部书记</t>
  </si>
  <si>
    <t>2021-2023年院级优秀共产党员</t>
  </si>
  <si>
    <t>研会素质拓展一等奖</t>
  </si>
  <si>
    <t>皮雪清</t>
  </si>
  <si>
    <t>徐梦婷</t>
  </si>
  <si>
    <t>MathorCup高校数学建模挑战赛—大数据竞赛国家级三等奖（7分）</t>
  </si>
  <si>
    <t>邹加</t>
  </si>
  <si>
    <t>2023年1月:“华为杯”第十九届中国研究生数学建模竞赛成功参与奖（5分）</t>
  </si>
  <si>
    <t>吴林鸿</t>
  </si>
  <si>
    <t>1.发明专利受理：基于MI-PSO-RBF神经网络的铁路客货运量预测方法（202310681716.1 除导师外第3署名（0.3分））           2.发明专利受理：基于EMD-APSO-SVR模型铁路货运量预测方法（202310528653.6 除导师外第3署名（0.3分））  3.计算机软件著作权登记证书：考虑疫情影响因素的BP神经网络铁路客运量预测系统V1.0（登记号：2023SR1065429 （除导师外第三署名，1.5分））</t>
  </si>
  <si>
    <t>张鹏</t>
  </si>
  <si>
    <t>班长</t>
  </si>
  <si>
    <t>谢安昊</t>
  </si>
  <si>
    <t>刘英杰</t>
  </si>
  <si>
    <t>古兴茹</t>
  </si>
  <si>
    <t xml:space="preserve">
</t>
  </si>
  <si>
    <t>廖洋</t>
  </si>
  <si>
    <t>张敏</t>
  </si>
  <si>
    <t>1.党支部支委</t>
  </si>
  <si>
    <t>任文宇</t>
  </si>
  <si>
    <t>袁邦玮</t>
  </si>
  <si>
    <t>梁洁林</t>
  </si>
  <si>
    <t>于小悦</t>
  </si>
  <si>
    <t>张潇元</t>
  </si>
  <si>
    <t>彭超凡</t>
  </si>
  <si>
    <t>陈浩东</t>
  </si>
  <si>
    <t>李昂</t>
  </si>
  <si>
    <t>2022-2023学年，担任党宣传委员，2分；</t>
  </si>
  <si>
    <t>陈海源</t>
  </si>
  <si>
    <t>何顺锋</t>
  </si>
  <si>
    <t>张宇昂</t>
  </si>
  <si>
    <t>1.基于SVM-XGBoost的铁路旅客周转量预测方法（0.4）
2.基于MI-PSO-RBF神经网络的铁路客货运量预测方法（0.1）</t>
  </si>
  <si>
    <t>张允涵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</si>
</sst>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0_ "/>
    <numFmt numFmtId="179" formatCode="yyyy&quot;年&quot;m&quot;月&quot;;@"/>
    <numFmt numFmtId="180" formatCode="0.00_ "/>
    <numFmt numFmtId="181" formatCode="0.0000_);[Red]\(0.0000\)"/>
    <numFmt numFmtId="182" formatCode="0.000_);[Red]\(0.000\)"/>
    <numFmt numFmtId="183" formatCode="0.00_);[Red]\(0.00\)"/>
  </numFmts>
  <fonts count="16">
    <font>
      <sz val="11"/>
      <color theme="1"/>
      <name val="等线"/>
      <charset val="134"/>
      <scheme val="minor"/>
    </font>
    <font>
      <sz val="10"/>
      <name val="等线"/>
      <family val="3"/>
      <charset val="134"/>
      <scheme val="minor"/>
    </font>
    <font>
      <sz val="11"/>
      <name val="等线"/>
      <family val="3"/>
      <charset val="134"/>
      <scheme val="minor"/>
    </font>
    <font>
      <sz val="11"/>
      <color rgb="FFFF0000"/>
      <name val="等线"/>
      <family val="3"/>
      <charset val="134"/>
      <scheme val="minor"/>
    </font>
    <font>
      <sz val="10"/>
      <color theme="1"/>
      <name val="等线"/>
      <family val="3"/>
      <charset val="134"/>
      <scheme val="minor"/>
    </font>
    <font>
      <b/>
      <sz val="10"/>
      <name val="等线"/>
      <family val="3"/>
      <charset val="134"/>
      <scheme val="minor"/>
    </font>
    <font>
      <sz val="10"/>
      <name val="宋体"/>
      <family val="3"/>
      <charset val="134"/>
    </font>
    <font>
      <sz val="10"/>
      <name val="等线"/>
      <family val="3"/>
      <charset val="134"/>
    </font>
    <font>
      <sz val="10"/>
      <name val="等线 Light"/>
      <family val="3"/>
      <charset val="134"/>
      <scheme val="major"/>
    </font>
    <font>
      <b/>
      <sz val="10"/>
      <name val="Times New Roman"/>
      <family val="1"/>
    </font>
    <font>
      <sz val="10"/>
      <name val="SimSun"/>
      <charset val="134"/>
    </font>
    <font>
      <sz val="10"/>
      <name val="Times New Roman"/>
      <family val="1"/>
    </font>
    <font>
      <sz val="10"/>
      <name val="华文仿宋"/>
      <family val="3"/>
      <charset val="134"/>
    </font>
    <font>
      <b/>
      <sz val="10"/>
      <name val="宋体"/>
      <family val="3"/>
      <charset val="134"/>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s>
  <cellStyleXfs count="5">
    <xf numFmtId="0" fontId="0" fillId="0" borderId="0"/>
    <xf numFmtId="0" fontId="14" fillId="0" borderId="0">
      <alignment vertical="center"/>
    </xf>
    <xf numFmtId="0" fontId="14" fillId="0" borderId="0" applyBorder="0">
      <alignment vertical="center"/>
    </xf>
    <xf numFmtId="0" fontId="14" fillId="0" borderId="0">
      <alignment vertical="center"/>
    </xf>
    <xf numFmtId="0" fontId="14" fillId="0" borderId="0"/>
  </cellStyleXfs>
  <cellXfs count="81">
    <xf numFmtId="0" fontId="0" fillId="0" borderId="0" xfId="0"/>
    <xf numFmtId="0" fontId="1" fillId="2" borderId="0" xfId="0" applyFont="1" applyFill="1" applyAlignment="1">
      <alignment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wrapText="1"/>
    </xf>
    <xf numFmtId="49" fontId="2"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xf>
    <xf numFmtId="49" fontId="4" fillId="0" borderId="0" xfId="0" applyNumberFormat="1" applyFont="1" applyFill="1" applyAlignment="1">
      <alignment horizontal="center" vertical="center" wrapText="1"/>
    </xf>
    <xf numFmtId="0" fontId="4" fillId="0" borderId="0" xfId="0" applyFont="1" applyFill="1" applyAlignment="1">
      <alignment vertical="center"/>
    </xf>
    <xf numFmtId="0" fontId="0" fillId="0" borderId="0" xfId="0" applyFill="1" applyAlignment="1">
      <alignment horizontal="center"/>
    </xf>
    <xf numFmtId="0" fontId="0" fillId="3" borderId="0" xfId="0" applyFill="1" applyAlignment="1">
      <alignment horizontal="center"/>
    </xf>
    <xf numFmtId="0" fontId="0" fillId="0" borderId="0" xfId="0" applyFill="1" applyAlignment="1">
      <alignment horizontal="center"/>
    </xf>
    <xf numFmtId="0" fontId="0" fillId="0" borderId="0" xfId="0" applyAlignment="1">
      <alignment horizontal="center"/>
    </xf>
    <xf numFmtId="49" fontId="2" fillId="0" borderId="0" xfId="0" applyNumberFormat="1" applyFont="1" applyFill="1" applyAlignment="1">
      <alignment horizontal="center"/>
    </xf>
    <xf numFmtId="0" fontId="2" fillId="0" borderId="0" xfId="0" applyFont="1" applyFill="1" applyAlignment="1">
      <alignment horizontal="center"/>
    </xf>
    <xf numFmtId="178" fontId="2" fillId="0" borderId="0" xfId="0" applyNumberFormat="1" applyFont="1" applyFill="1" applyAlignment="1">
      <alignment horizontal="center"/>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8" fontId="1"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79" fontId="1"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49" fontId="1" fillId="0" borderId="1" xfId="1"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180" fontId="1"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180" fontId="6"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181" fontId="1" fillId="0" borderId="1" xfId="1" applyNumberFormat="1" applyFont="1" applyFill="1" applyBorder="1" applyAlignment="1">
      <alignment horizontal="center" vertical="center" wrapText="1"/>
    </xf>
    <xf numFmtId="181" fontId="1" fillId="0" borderId="1" xfId="1" applyNumberFormat="1" applyFont="1" applyFill="1" applyBorder="1" applyAlignment="1">
      <alignment horizontal="center" vertical="center" wrapText="1"/>
    </xf>
    <xf numFmtId="49" fontId="1" fillId="0" borderId="1" xfId="3" applyNumberFormat="1" applyFont="1" applyFill="1" applyBorder="1" applyAlignment="1">
      <alignment horizontal="center" vertical="center" wrapText="1"/>
    </xf>
    <xf numFmtId="0" fontId="1" fillId="0" borderId="1" xfId="3" applyFont="1" applyFill="1" applyBorder="1" applyAlignment="1">
      <alignment horizontal="center" vertical="center" wrapText="1"/>
    </xf>
    <xf numFmtId="182" fontId="1" fillId="0" borderId="1" xfId="3" applyNumberFormat="1" applyFont="1" applyFill="1" applyBorder="1" applyAlignment="1">
      <alignment horizontal="center" vertical="center" wrapText="1"/>
    </xf>
    <xf numFmtId="0" fontId="1" fillId="0" borderId="1" xfId="2" applyFont="1" applyFill="1" applyBorder="1" applyAlignment="1">
      <alignment horizontal="center" vertical="center" wrapText="1"/>
    </xf>
    <xf numFmtId="0" fontId="11" fillId="0"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1" applyNumberFormat="1" applyFont="1" applyFill="1" applyBorder="1" applyAlignment="1">
      <alignment horizontal="center" vertical="center" wrapText="1"/>
    </xf>
    <xf numFmtId="183" fontId="1" fillId="0" borderId="1" xfId="3" applyNumberFormat="1" applyFont="1" applyFill="1" applyBorder="1" applyAlignment="1">
      <alignment horizontal="center" vertical="center" wrapText="1"/>
    </xf>
    <xf numFmtId="49" fontId="6" fillId="0" borderId="1" xfId="3" applyNumberFormat="1" applyFont="1" applyFill="1" applyBorder="1" applyAlignment="1">
      <alignment horizontal="center" vertical="center" wrapText="1"/>
    </xf>
    <xf numFmtId="0" fontId="6" fillId="0" borderId="1" xfId="3" applyFont="1" applyFill="1" applyBorder="1" applyAlignment="1">
      <alignment horizontal="center" vertical="center" wrapText="1"/>
    </xf>
    <xf numFmtId="0" fontId="1" fillId="0" borderId="1" xfId="3" applyNumberFormat="1" applyFont="1" applyFill="1" applyBorder="1" applyAlignment="1">
      <alignment horizontal="center" vertical="center" wrapText="1"/>
    </xf>
    <xf numFmtId="49" fontId="6" fillId="0" borderId="1" xfId="4" applyNumberFormat="1" applyFont="1" applyFill="1" applyBorder="1" applyAlignment="1">
      <alignment horizontal="center" vertical="center" wrapText="1" shrinkToFit="1"/>
    </xf>
    <xf numFmtId="49" fontId="6" fillId="0" borderId="1" xfId="4" applyNumberFormat="1" applyFont="1" applyFill="1" applyBorder="1" applyAlignment="1">
      <alignment horizontal="center" vertical="center" wrapText="1"/>
    </xf>
    <xf numFmtId="0" fontId="6" fillId="0" borderId="1" xfId="4" applyFont="1" applyFill="1" applyBorder="1" applyAlignment="1">
      <alignment horizontal="center" vertical="center" wrapText="1"/>
    </xf>
    <xf numFmtId="178" fontId="6" fillId="0" borderId="1" xfId="4" applyNumberFormat="1" applyFont="1" applyFill="1" applyBorder="1" applyAlignment="1">
      <alignment horizontal="center" vertical="center" wrapText="1"/>
    </xf>
    <xf numFmtId="180" fontId="1" fillId="0" borderId="1" xfId="3" applyNumberFormat="1" applyFont="1" applyFill="1" applyBorder="1" applyAlignment="1">
      <alignment horizontal="center" vertical="center" wrapText="1"/>
    </xf>
    <xf numFmtId="2" fontId="1" fillId="0" borderId="1" xfId="1" applyNumberFormat="1" applyFont="1" applyFill="1" applyBorder="1" applyAlignment="1">
      <alignment horizontal="center" vertical="center" wrapText="1"/>
    </xf>
    <xf numFmtId="183" fontId="1" fillId="0" borderId="1" xfId="1" applyNumberFormat="1" applyFont="1" applyFill="1" applyBorder="1" applyAlignment="1">
      <alignment horizontal="center" vertical="center" wrapText="1"/>
    </xf>
    <xf numFmtId="178" fontId="1" fillId="4" borderId="1" xfId="0" applyNumberFormat="1" applyFont="1" applyFill="1" applyBorder="1" applyAlignment="1">
      <alignment horizontal="center" vertical="center" wrapText="1"/>
    </xf>
    <xf numFmtId="49" fontId="1" fillId="0" borderId="1" xfId="4" applyNumberFormat="1" applyFont="1" applyFill="1" applyBorder="1" applyAlignment="1">
      <alignment horizontal="center" vertical="center" wrapText="1"/>
    </xf>
    <xf numFmtId="0" fontId="1" fillId="0" borderId="1" xfId="4" applyFont="1" applyFill="1" applyBorder="1" applyAlignment="1">
      <alignment horizontal="center" vertical="center" wrapText="1"/>
    </xf>
    <xf numFmtId="0" fontId="1" fillId="0" borderId="1" xfId="4" applyNumberFormat="1" applyFont="1" applyFill="1" applyBorder="1" applyAlignment="1">
      <alignment horizontal="center" vertical="center" wrapText="1"/>
    </xf>
    <xf numFmtId="183" fontId="1" fillId="0" borderId="1" xfId="4" applyNumberFormat="1" applyFont="1" applyFill="1" applyBorder="1" applyAlignment="1">
      <alignment horizontal="center" vertical="center" wrapText="1"/>
    </xf>
    <xf numFmtId="183" fontId="6" fillId="0" borderId="1" xfId="3" applyNumberFormat="1" applyFont="1" applyFill="1" applyBorder="1" applyAlignment="1">
      <alignment horizontal="center" vertical="center" wrapText="1"/>
    </xf>
    <xf numFmtId="0" fontId="12" fillId="0" borderId="1" xfId="4" applyFont="1" applyFill="1" applyBorder="1" applyAlignment="1">
      <alignment horizontal="center" vertical="center" wrapText="1"/>
    </xf>
    <xf numFmtId="183" fontId="1" fillId="0" borderId="1" xfId="2"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5">
    <cellStyle name="常规" xfId="0" builtinId="0"/>
    <cellStyle name="常规 2" xfId="1"/>
    <cellStyle name="常规 2 2" xfId="2"/>
    <cellStyle name="常规 3" xfId="3"/>
    <cellStyle name="常规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6753;&#24535;&#26757;-&#36741;&#23548;&#21592;&#24037;&#20316;\&#23398;&#29983;&#24037;&#20316;\&#30805;&#22763;2022&#32423;\2022&#32423;&#30805;&#22763;&#23398;&#29983;&#22522;&#26412;&#20449;&#246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row r="1">
          <cell r="A1" t="str">
            <v>学号</v>
          </cell>
          <cell r="B1" t="str">
            <v>学生姓名</v>
          </cell>
          <cell r="C1" t="str">
            <v>性别</v>
          </cell>
          <cell r="D1" t="str">
            <v>民族</v>
          </cell>
          <cell r="E1" t="str">
            <v>政治面貌</v>
          </cell>
          <cell r="F1" t="str">
            <v>专业</v>
          </cell>
        </row>
        <row r="2">
          <cell r="A2">
            <v>2022200754</v>
          </cell>
          <cell r="B2" t="str">
            <v>俸耀臻</v>
          </cell>
          <cell r="C2" t="str">
            <v>男</v>
          </cell>
          <cell r="D2" t="str">
            <v>汉</v>
          </cell>
          <cell r="E2" t="str">
            <v>共青团员</v>
          </cell>
          <cell r="F2" t="str">
            <v>物流工程</v>
          </cell>
        </row>
        <row r="3">
          <cell r="A3">
            <v>2022200772</v>
          </cell>
          <cell r="B3" t="str">
            <v>姚远</v>
          </cell>
          <cell r="C3" t="str">
            <v>男</v>
          </cell>
          <cell r="D3" t="str">
            <v>汉</v>
          </cell>
          <cell r="E3" t="str">
            <v>共青团员</v>
          </cell>
          <cell r="F3" t="str">
            <v>交通工程</v>
          </cell>
        </row>
        <row r="4">
          <cell r="A4">
            <v>2022200686</v>
          </cell>
          <cell r="B4" t="str">
            <v>潘晴</v>
          </cell>
          <cell r="C4" t="str">
            <v>男</v>
          </cell>
          <cell r="D4" t="str">
            <v>汉</v>
          </cell>
          <cell r="E4" t="str">
            <v>共青团员</v>
          </cell>
          <cell r="F4" t="str">
            <v>系统科学</v>
          </cell>
        </row>
        <row r="5">
          <cell r="A5">
            <v>2022200761</v>
          </cell>
          <cell r="B5" t="str">
            <v>代欢</v>
          </cell>
          <cell r="C5" t="str">
            <v>女</v>
          </cell>
          <cell r="D5" t="str">
            <v>汉</v>
          </cell>
          <cell r="E5" t="str">
            <v>共青团员</v>
          </cell>
          <cell r="F5" t="str">
            <v>物流工程</v>
          </cell>
        </row>
        <row r="6">
          <cell r="A6">
            <v>2022200773</v>
          </cell>
          <cell r="B6" t="str">
            <v>丁睿建</v>
          </cell>
          <cell r="C6" t="str">
            <v>男</v>
          </cell>
          <cell r="D6" t="str">
            <v>汉</v>
          </cell>
          <cell r="E6" t="str">
            <v>共青团员</v>
          </cell>
          <cell r="F6" t="str">
            <v>交通工程</v>
          </cell>
        </row>
        <row r="7">
          <cell r="A7">
            <v>2022200765</v>
          </cell>
          <cell r="B7" t="str">
            <v>苟欢</v>
          </cell>
          <cell r="C7" t="str">
            <v>女</v>
          </cell>
          <cell r="D7" t="str">
            <v>汉</v>
          </cell>
          <cell r="E7" t="str">
            <v>共青团员</v>
          </cell>
          <cell r="F7" t="str">
            <v>物流工程</v>
          </cell>
        </row>
        <row r="8">
          <cell r="A8">
            <v>2022200760</v>
          </cell>
          <cell r="B8" t="str">
            <v>郑倩</v>
          </cell>
          <cell r="C8" t="str">
            <v>女</v>
          </cell>
          <cell r="D8" t="str">
            <v>汉</v>
          </cell>
          <cell r="E8" t="str">
            <v>中国共产党预备党员</v>
          </cell>
          <cell r="F8" t="str">
            <v>物流工程</v>
          </cell>
        </row>
        <row r="9">
          <cell r="A9">
            <v>2022200778</v>
          </cell>
          <cell r="B9" t="str">
            <v>陈弘钰</v>
          </cell>
          <cell r="C9" t="str">
            <v>女</v>
          </cell>
          <cell r="D9" t="str">
            <v>汉</v>
          </cell>
          <cell r="E9" t="str">
            <v>共青团员</v>
          </cell>
          <cell r="F9" t="str">
            <v>交通工程</v>
          </cell>
        </row>
        <row r="10">
          <cell r="A10">
            <v>2022200775</v>
          </cell>
          <cell r="B10" t="str">
            <v>刘盛林</v>
          </cell>
          <cell r="C10" t="str">
            <v>男</v>
          </cell>
          <cell r="D10" t="str">
            <v>汉</v>
          </cell>
          <cell r="E10" t="str">
            <v>共青团员</v>
          </cell>
          <cell r="F10" t="str">
            <v>交通工程</v>
          </cell>
        </row>
        <row r="11">
          <cell r="A11">
            <v>2022200689</v>
          </cell>
          <cell r="B11" t="str">
            <v>刘星宇</v>
          </cell>
          <cell r="C11" t="str">
            <v>男</v>
          </cell>
          <cell r="D11" t="str">
            <v>汉</v>
          </cell>
          <cell r="E11" t="str">
            <v>共青团员</v>
          </cell>
          <cell r="F11" t="str">
            <v>系统科学</v>
          </cell>
        </row>
        <row r="12">
          <cell r="A12">
            <v>2022200756</v>
          </cell>
          <cell r="B12" t="str">
            <v>李璇</v>
          </cell>
          <cell r="C12" t="str">
            <v>女</v>
          </cell>
          <cell r="D12" t="str">
            <v>汉</v>
          </cell>
          <cell r="E12" t="str">
            <v>中国共产党党员</v>
          </cell>
          <cell r="F12" t="str">
            <v>物流工程</v>
          </cell>
        </row>
        <row r="13">
          <cell r="A13">
            <v>2022200777</v>
          </cell>
          <cell r="B13" t="str">
            <v>谢栋城</v>
          </cell>
          <cell r="C13" t="str">
            <v>男</v>
          </cell>
          <cell r="D13" t="str">
            <v>汉</v>
          </cell>
          <cell r="E13" t="str">
            <v>中国共产党预备党员</v>
          </cell>
          <cell r="F13" t="str">
            <v>交通工程</v>
          </cell>
        </row>
        <row r="14">
          <cell r="A14">
            <v>2022200770</v>
          </cell>
          <cell r="B14" t="str">
            <v>张禧萌</v>
          </cell>
          <cell r="C14" t="str">
            <v>女</v>
          </cell>
          <cell r="D14" t="str">
            <v>汉</v>
          </cell>
          <cell r="E14" t="str">
            <v>共青团员</v>
          </cell>
          <cell r="F14" t="str">
            <v>交通工程</v>
          </cell>
        </row>
        <row r="15">
          <cell r="A15">
            <v>2022200762</v>
          </cell>
          <cell r="B15" t="str">
            <v>何昱欣</v>
          </cell>
          <cell r="C15" t="str">
            <v>男</v>
          </cell>
          <cell r="D15" t="str">
            <v>汉</v>
          </cell>
          <cell r="E15" t="str">
            <v>共青团员</v>
          </cell>
          <cell r="F15" t="str">
            <v>物流工程</v>
          </cell>
        </row>
        <row r="16">
          <cell r="A16">
            <v>2022200687</v>
          </cell>
          <cell r="B16" t="str">
            <v>公文冰</v>
          </cell>
          <cell r="C16" t="str">
            <v>男</v>
          </cell>
          <cell r="D16" t="str">
            <v>汉</v>
          </cell>
          <cell r="E16" t="str">
            <v>共青团员</v>
          </cell>
          <cell r="F16" t="str">
            <v>系统科学</v>
          </cell>
        </row>
        <row r="17">
          <cell r="A17">
            <v>2022200757</v>
          </cell>
          <cell r="B17" t="str">
            <v>李成杰</v>
          </cell>
          <cell r="C17" t="str">
            <v>男</v>
          </cell>
          <cell r="D17" t="str">
            <v>汉</v>
          </cell>
          <cell r="E17" t="str">
            <v>中国共产党党员</v>
          </cell>
          <cell r="F17" t="str">
            <v>物流工程</v>
          </cell>
        </row>
        <row r="18">
          <cell r="A18">
            <v>2022200753</v>
          </cell>
          <cell r="B18" t="str">
            <v>卢锦澎</v>
          </cell>
          <cell r="C18" t="str">
            <v>男</v>
          </cell>
          <cell r="D18" t="str">
            <v>汉</v>
          </cell>
          <cell r="E18" t="str">
            <v>共青团员</v>
          </cell>
          <cell r="F18" t="str">
            <v>物流工程</v>
          </cell>
        </row>
        <row r="19">
          <cell r="A19">
            <v>2022200688</v>
          </cell>
          <cell r="B19" t="str">
            <v>张朋</v>
          </cell>
          <cell r="C19" t="str">
            <v>男</v>
          </cell>
          <cell r="D19" t="str">
            <v>汉</v>
          </cell>
          <cell r="E19" t="str">
            <v>共青团员</v>
          </cell>
          <cell r="F19" t="str">
            <v>系统科学</v>
          </cell>
        </row>
        <row r="20">
          <cell r="A20">
            <v>2022200768</v>
          </cell>
          <cell r="B20" t="str">
            <v>胡健</v>
          </cell>
          <cell r="C20" t="str">
            <v>男</v>
          </cell>
          <cell r="D20" t="str">
            <v>汉</v>
          </cell>
          <cell r="E20" t="str">
            <v>中国共产党党员</v>
          </cell>
          <cell r="F20" t="str">
            <v>物流工程</v>
          </cell>
        </row>
        <row r="21">
          <cell r="A21">
            <v>2022200767</v>
          </cell>
          <cell r="B21" t="str">
            <v>张培根</v>
          </cell>
          <cell r="C21" t="str">
            <v>男</v>
          </cell>
          <cell r="D21" t="str">
            <v>汉</v>
          </cell>
          <cell r="E21" t="str">
            <v>中国共产党党员</v>
          </cell>
          <cell r="F21" t="str">
            <v>物流工程</v>
          </cell>
        </row>
        <row r="22">
          <cell r="A22">
            <v>2022200690</v>
          </cell>
          <cell r="B22" t="str">
            <v>张璐</v>
          </cell>
          <cell r="C22" t="str">
            <v>女</v>
          </cell>
          <cell r="D22" t="str">
            <v>汉</v>
          </cell>
          <cell r="E22" t="str">
            <v>共青团员</v>
          </cell>
          <cell r="F22" t="str">
            <v>系统科学</v>
          </cell>
        </row>
        <row r="23">
          <cell r="A23">
            <v>2022200771</v>
          </cell>
          <cell r="B23" t="str">
            <v>熊楠</v>
          </cell>
          <cell r="C23" t="str">
            <v>女</v>
          </cell>
          <cell r="D23" t="str">
            <v>汉</v>
          </cell>
          <cell r="E23" t="str">
            <v>共青团员</v>
          </cell>
          <cell r="F23" t="str">
            <v>交通工程</v>
          </cell>
        </row>
        <row r="24">
          <cell r="A24">
            <v>2022200763</v>
          </cell>
          <cell r="B24" t="str">
            <v>向云海</v>
          </cell>
          <cell r="C24" t="str">
            <v>男</v>
          </cell>
          <cell r="D24" t="str">
            <v>汉</v>
          </cell>
          <cell r="E24" t="str">
            <v>中国共产党预备党员</v>
          </cell>
          <cell r="F24" t="str">
            <v>物流工程</v>
          </cell>
        </row>
        <row r="25">
          <cell r="A25">
            <v>2022200685</v>
          </cell>
          <cell r="B25" t="str">
            <v>涂文睿</v>
          </cell>
          <cell r="C25" t="str">
            <v>男</v>
          </cell>
          <cell r="D25" t="str">
            <v>汉</v>
          </cell>
          <cell r="E25" t="str">
            <v>中国共产党党员</v>
          </cell>
          <cell r="F25" t="str">
            <v>系统科学</v>
          </cell>
        </row>
        <row r="26">
          <cell r="A26">
            <v>2022200776</v>
          </cell>
          <cell r="B26" t="str">
            <v>许源</v>
          </cell>
          <cell r="C26" t="str">
            <v>女</v>
          </cell>
          <cell r="D26" t="str">
            <v>汉</v>
          </cell>
          <cell r="E26" t="str">
            <v>中国共产党预备党员</v>
          </cell>
          <cell r="F26" t="str">
            <v>交通工程</v>
          </cell>
        </row>
        <row r="27">
          <cell r="A27">
            <v>2022200774</v>
          </cell>
          <cell r="B27" t="str">
            <v>徐雨潇</v>
          </cell>
          <cell r="C27" t="str">
            <v>女</v>
          </cell>
          <cell r="D27" t="str">
            <v>汉</v>
          </cell>
          <cell r="E27" t="str">
            <v>共青团员</v>
          </cell>
          <cell r="F27" t="str">
            <v>交通工程</v>
          </cell>
        </row>
        <row r="28">
          <cell r="A28">
            <v>2022200764</v>
          </cell>
          <cell r="B28" t="str">
            <v>郝志丹</v>
          </cell>
          <cell r="C28" t="str">
            <v>男</v>
          </cell>
          <cell r="D28" t="str">
            <v>汉</v>
          </cell>
          <cell r="E28" t="str">
            <v>中国共产党党员</v>
          </cell>
          <cell r="F28" t="str">
            <v>物流工程</v>
          </cell>
        </row>
        <row r="29">
          <cell r="A29">
            <v>2022200684</v>
          </cell>
          <cell r="B29" t="str">
            <v>石宇航</v>
          </cell>
          <cell r="C29" t="str">
            <v>男</v>
          </cell>
          <cell r="D29" t="str">
            <v>汉</v>
          </cell>
          <cell r="E29" t="str">
            <v>中国共产党党员</v>
          </cell>
          <cell r="F29" t="str">
            <v>系统科学</v>
          </cell>
        </row>
        <row r="30">
          <cell r="A30">
            <v>2022200769</v>
          </cell>
          <cell r="B30" t="str">
            <v>刘颖</v>
          </cell>
          <cell r="C30" t="str">
            <v>女</v>
          </cell>
          <cell r="D30" t="str">
            <v>汉</v>
          </cell>
          <cell r="E30" t="str">
            <v>中国共产党党员</v>
          </cell>
          <cell r="F30" t="str">
            <v>交通工程</v>
          </cell>
        </row>
        <row r="31">
          <cell r="A31">
            <v>2022200766</v>
          </cell>
          <cell r="B31" t="str">
            <v>贺洪美</v>
          </cell>
          <cell r="C31" t="str">
            <v>女</v>
          </cell>
          <cell r="D31" t="str">
            <v>汉</v>
          </cell>
          <cell r="E31" t="str">
            <v>共青团员</v>
          </cell>
          <cell r="F31" t="str">
            <v>物流工程</v>
          </cell>
        </row>
        <row r="32">
          <cell r="A32">
            <v>2022200759</v>
          </cell>
          <cell r="B32" t="str">
            <v>安媚童</v>
          </cell>
          <cell r="C32" t="str">
            <v>女</v>
          </cell>
          <cell r="D32" t="str">
            <v>回</v>
          </cell>
          <cell r="E32" t="str">
            <v>中国共产党党员</v>
          </cell>
          <cell r="F32" t="str">
            <v>物流工程</v>
          </cell>
        </row>
        <row r="33">
          <cell r="A33">
            <v>2022200683</v>
          </cell>
          <cell r="B33" t="str">
            <v>罗诗涵</v>
          </cell>
          <cell r="C33" t="str">
            <v>男</v>
          </cell>
          <cell r="D33" t="str">
            <v>汉</v>
          </cell>
          <cell r="E33" t="str">
            <v>共青团员</v>
          </cell>
          <cell r="F33" t="str">
            <v>系统科学</v>
          </cell>
        </row>
        <row r="34">
          <cell r="A34">
            <v>2022200758</v>
          </cell>
          <cell r="B34" t="str">
            <v>石思宇</v>
          </cell>
          <cell r="C34" t="str">
            <v>女</v>
          </cell>
          <cell r="D34" t="str">
            <v>汉</v>
          </cell>
          <cell r="E34" t="str">
            <v>中国共产党党员</v>
          </cell>
          <cell r="F34" t="str">
            <v>物流工程</v>
          </cell>
        </row>
        <row r="35">
          <cell r="A35">
            <v>2022200755</v>
          </cell>
          <cell r="B35" t="str">
            <v>陈风莹</v>
          </cell>
          <cell r="C35" t="str">
            <v>女</v>
          </cell>
          <cell r="D35" t="str">
            <v>汉</v>
          </cell>
          <cell r="E35" t="str">
            <v>中国共产党党员</v>
          </cell>
          <cell r="F35" t="str">
            <v>物流工程</v>
          </cell>
        </row>
        <row r="36">
          <cell r="A36">
            <v>2022200749</v>
          </cell>
          <cell r="B36" t="str">
            <v>谈力</v>
          </cell>
          <cell r="C36" t="str">
            <v>男</v>
          </cell>
          <cell r="D36" t="str">
            <v>汉</v>
          </cell>
          <cell r="E36" t="str">
            <v>中国共产党党员</v>
          </cell>
          <cell r="F36" t="str">
            <v>交通运输规划与管理</v>
          </cell>
        </row>
        <row r="37">
          <cell r="A37">
            <v>2022200728</v>
          </cell>
          <cell r="B37" t="str">
            <v>刘秋奇</v>
          </cell>
          <cell r="C37" t="str">
            <v>女</v>
          </cell>
          <cell r="D37" t="str">
            <v>汉</v>
          </cell>
          <cell r="E37" t="str">
            <v>中国共产党预备党员</v>
          </cell>
          <cell r="F37" t="str">
            <v>交通运输规划与管理</v>
          </cell>
        </row>
        <row r="38">
          <cell r="A38">
            <v>2022200736</v>
          </cell>
          <cell r="B38" t="str">
            <v>任文宇</v>
          </cell>
          <cell r="C38" t="str">
            <v>男</v>
          </cell>
          <cell r="D38" t="str">
            <v>汉</v>
          </cell>
          <cell r="E38" t="str">
            <v>中国共产党党员</v>
          </cell>
          <cell r="F38" t="str">
            <v>交通运输规划与管理</v>
          </cell>
        </row>
        <row r="39">
          <cell r="A39">
            <v>2022200741</v>
          </cell>
          <cell r="B39" t="str">
            <v>宋飞宇</v>
          </cell>
          <cell r="C39" t="str">
            <v>女</v>
          </cell>
          <cell r="D39" t="str">
            <v>汉</v>
          </cell>
          <cell r="E39" t="str">
            <v>中国共产党党员</v>
          </cell>
          <cell r="F39" t="str">
            <v>交通运输规划与管理</v>
          </cell>
        </row>
        <row r="40">
          <cell r="A40">
            <v>2022200733</v>
          </cell>
          <cell r="B40" t="str">
            <v>朱文兵</v>
          </cell>
          <cell r="C40" t="str">
            <v>男</v>
          </cell>
          <cell r="D40" t="str">
            <v>汉</v>
          </cell>
          <cell r="E40" t="str">
            <v>共青团员</v>
          </cell>
          <cell r="F40" t="str">
            <v>交通运输规划与管理</v>
          </cell>
        </row>
        <row r="41">
          <cell r="A41">
            <v>2022200729</v>
          </cell>
          <cell r="B41" t="str">
            <v>江山</v>
          </cell>
          <cell r="C41" t="str">
            <v>男</v>
          </cell>
          <cell r="D41" t="str">
            <v>汉</v>
          </cell>
          <cell r="E41" t="str">
            <v>群众</v>
          </cell>
          <cell r="F41" t="str">
            <v>交通运输规划与管理</v>
          </cell>
        </row>
        <row r="42">
          <cell r="A42">
            <v>2022200732</v>
          </cell>
          <cell r="B42" t="str">
            <v>吴林鸿</v>
          </cell>
          <cell r="C42" t="str">
            <v>女</v>
          </cell>
          <cell r="D42" t="str">
            <v>汉</v>
          </cell>
          <cell r="E42" t="str">
            <v>中国共产党党员</v>
          </cell>
          <cell r="F42" t="str">
            <v>交通运输规划与管理</v>
          </cell>
        </row>
        <row r="43">
          <cell r="A43">
            <v>2022200720</v>
          </cell>
          <cell r="B43" t="str">
            <v>杨红</v>
          </cell>
          <cell r="C43" t="str">
            <v>女</v>
          </cell>
          <cell r="D43" t="str">
            <v>汉</v>
          </cell>
          <cell r="E43" t="str">
            <v>中国共产党党员</v>
          </cell>
          <cell r="F43" t="str">
            <v>交通运输规划与管理</v>
          </cell>
        </row>
        <row r="44">
          <cell r="A44">
            <v>2022200734</v>
          </cell>
          <cell r="B44" t="str">
            <v>李东婕</v>
          </cell>
          <cell r="C44" t="str">
            <v>女</v>
          </cell>
          <cell r="D44" t="str">
            <v>汉</v>
          </cell>
          <cell r="E44" t="str">
            <v>共青团员</v>
          </cell>
          <cell r="F44" t="str">
            <v>交通运输规划与管理</v>
          </cell>
        </row>
        <row r="45">
          <cell r="A45">
            <v>2022200737</v>
          </cell>
          <cell r="B45" t="str">
            <v>刘璐娜</v>
          </cell>
          <cell r="C45" t="str">
            <v>女</v>
          </cell>
          <cell r="D45" t="str">
            <v>汉</v>
          </cell>
          <cell r="E45" t="str">
            <v>共青团员</v>
          </cell>
          <cell r="F45" t="str">
            <v>交通运输规划与管理</v>
          </cell>
        </row>
        <row r="46">
          <cell r="A46">
            <v>2022200740</v>
          </cell>
          <cell r="B46" t="str">
            <v>李召</v>
          </cell>
          <cell r="C46" t="str">
            <v>男</v>
          </cell>
          <cell r="D46" t="str">
            <v>汉</v>
          </cell>
          <cell r="E46" t="str">
            <v>中国共产党预备党员</v>
          </cell>
          <cell r="F46" t="str">
            <v>交通运输规划与管理</v>
          </cell>
        </row>
        <row r="47">
          <cell r="A47">
            <v>2022200750</v>
          </cell>
          <cell r="B47" t="str">
            <v>邹新仟</v>
          </cell>
          <cell r="C47" t="str">
            <v>女</v>
          </cell>
          <cell r="D47" t="str">
            <v>汉</v>
          </cell>
          <cell r="E47" t="str">
            <v>中国共产党党员</v>
          </cell>
          <cell r="F47" t="str">
            <v>交通运输规划与管理</v>
          </cell>
        </row>
        <row r="48">
          <cell r="A48">
            <v>2022200726</v>
          </cell>
          <cell r="B48" t="str">
            <v>陈荻</v>
          </cell>
          <cell r="C48" t="str">
            <v>女</v>
          </cell>
          <cell r="D48" t="str">
            <v>汉</v>
          </cell>
          <cell r="E48" t="str">
            <v>共青团员</v>
          </cell>
          <cell r="F48" t="str">
            <v>交通运输规划与管理</v>
          </cell>
        </row>
        <row r="49">
          <cell r="A49">
            <v>2022200743</v>
          </cell>
          <cell r="B49" t="str">
            <v>张潇元</v>
          </cell>
          <cell r="C49" t="str">
            <v>女</v>
          </cell>
          <cell r="D49" t="str">
            <v>汉</v>
          </cell>
          <cell r="E49" t="str">
            <v>共青团员</v>
          </cell>
          <cell r="F49" t="str">
            <v>交通运输规划与管理</v>
          </cell>
        </row>
        <row r="50">
          <cell r="A50">
            <v>2022200747</v>
          </cell>
          <cell r="B50" t="str">
            <v>张奕童</v>
          </cell>
          <cell r="C50" t="str">
            <v>女</v>
          </cell>
          <cell r="D50" t="str">
            <v>汉</v>
          </cell>
          <cell r="E50" t="str">
            <v>共青团员</v>
          </cell>
          <cell r="F50" t="str">
            <v>交通运输规划与管理</v>
          </cell>
        </row>
        <row r="51">
          <cell r="A51">
            <v>2022200745</v>
          </cell>
          <cell r="B51" t="str">
            <v>王锐其</v>
          </cell>
          <cell r="C51" t="str">
            <v>男</v>
          </cell>
          <cell r="D51" t="str">
            <v>汉</v>
          </cell>
          <cell r="E51" t="str">
            <v>共青团员</v>
          </cell>
          <cell r="F51" t="str">
            <v>交通运输规划与管理</v>
          </cell>
        </row>
        <row r="52">
          <cell r="A52">
            <v>2022200725</v>
          </cell>
          <cell r="B52" t="str">
            <v>徐梦婷</v>
          </cell>
          <cell r="C52" t="str">
            <v>女</v>
          </cell>
          <cell r="D52" t="str">
            <v>汉</v>
          </cell>
          <cell r="E52" t="str">
            <v>共青团员</v>
          </cell>
          <cell r="F52" t="str">
            <v>交通运输规划与管理</v>
          </cell>
        </row>
        <row r="53">
          <cell r="A53">
            <v>2022200742</v>
          </cell>
          <cell r="B53" t="str">
            <v>张允涵</v>
          </cell>
          <cell r="C53" t="str">
            <v>男</v>
          </cell>
          <cell r="D53" t="str">
            <v>汉</v>
          </cell>
          <cell r="E53" t="str">
            <v>共青团员</v>
          </cell>
          <cell r="F53" t="str">
            <v>交通运输规划与管理</v>
          </cell>
        </row>
        <row r="54">
          <cell r="A54">
            <v>2022200739</v>
          </cell>
          <cell r="B54" t="str">
            <v>邓浩伟</v>
          </cell>
          <cell r="C54" t="str">
            <v>男</v>
          </cell>
          <cell r="D54" t="str">
            <v>汉</v>
          </cell>
          <cell r="E54" t="str">
            <v>共青团员</v>
          </cell>
          <cell r="F54" t="str">
            <v>交通运输规划与管理</v>
          </cell>
        </row>
        <row r="55">
          <cell r="A55">
            <v>2022200723</v>
          </cell>
          <cell r="B55" t="str">
            <v>李昂</v>
          </cell>
          <cell r="C55" t="str">
            <v>男</v>
          </cell>
          <cell r="D55" t="str">
            <v>汉</v>
          </cell>
          <cell r="E55" t="str">
            <v>中国共产党党员</v>
          </cell>
          <cell r="F55" t="str">
            <v>交通运输规划与管理</v>
          </cell>
        </row>
        <row r="56">
          <cell r="A56">
            <v>2022200717</v>
          </cell>
          <cell r="B56" t="str">
            <v>钟兴莉</v>
          </cell>
          <cell r="C56" t="str">
            <v>女</v>
          </cell>
          <cell r="D56" t="str">
            <v>汉</v>
          </cell>
          <cell r="E56" t="str">
            <v>中国共产党党员</v>
          </cell>
          <cell r="F56" t="str">
            <v>交通运输规划与管理</v>
          </cell>
        </row>
        <row r="57">
          <cell r="A57">
            <v>2022200748</v>
          </cell>
          <cell r="B57" t="str">
            <v>李沁洋</v>
          </cell>
          <cell r="C57" t="str">
            <v>男</v>
          </cell>
          <cell r="D57" t="str">
            <v>汉</v>
          </cell>
          <cell r="E57" t="str">
            <v>共青团员</v>
          </cell>
          <cell r="F57" t="str">
            <v>交通运输规划与管理</v>
          </cell>
        </row>
        <row r="58">
          <cell r="A58">
            <v>2022200752</v>
          </cell>
          <cell r="B58" t="str">
            <v>唐敏</v>
          </cell>
          <cell r="C58" t="str">
            <v>女</v>
          </cell>
          <cell r="D58" t="str">
            <v>汉</v>
          </cell>
          <cell r="E58" t="str">
            <v>中国共产党党员</v>
          </cell>
          <cell r="F58" t="str">
            <v>交通运输规划与管理</v>
          </cell>
        </row>
        <row r="59">
          <cell r="A59">
            <v>2022200707</v>
          </cell>
          <cell r="B59" t="str">
            <v>王云彪</v>
          </cell>
          <cell r="C59" t="str">
            <v>男</v>
          </cell>
          <cell r="D59" t="str">
            <v>汉</v>
          </cell>
          <cell r="E59" t="str">
            <v>中国共产党党员</v>
          </cell>
          <cell r="F59" t="str">
            <v>交通运输规划与管理</v>
          </cell>
        </row>
        <row r="60">
          <cell r="A60">
            <v>2022200727</v>
          </cell>
          <cell r="B60" t="str">
            <v>盛千</v>
          </cell>
          <cell r="C60" t="str">
            <v>女</v>
          </cell>
          <cell r="D60" t="str">
            <v>汉</v>
          </cell>
          <cell r="E60" t="str">
            <v>中国共产党党员</v>
          </cell>
          <cell r="F60" t="str">
            <v>交通运输规划与管理</v>
          </cell>
        </row>
        <row r="61">
          <cell r="A61">
            <v>2022200738</v>
          </cell>
          <cell r="B61" t="str">
            <v>于小悦</v>
          </cell>
          <cell r="C61" t="str">
            <v>女</v>
          </cell>
          <cell r="D61" t="str">
            <v>汉</v>
          </cell>
          <cell r="E61" t="str">
            <v>共青团员</v>
          </cell>
          <cell r="F61" t="str">
            <v>交通运输规划与管理</v>
          </cell>
        </row>
        <row r="62">
          <cell r="A62">
            <v>2022200731</v>
          </cell>
          <cell r="B62" t="str">
            <v>张洋</v>
          </cell>
          <cell r="C62" t="str">
            <v>男</v>
          </cell>
          <cell r="D62" t="str">
            <v>汉</v>
          </cell>
          <cell r="E62" t="str">
            <v>中国共产党党员</v>
          </cell>
          <cell r="F62" t="str">
            <v>交通运输规划与管理</v>
          </cell>
        </row>
        <row r="63">
          <cell r="A63">
            <v>2022200751</v>
          </cell>
          <cell r="B63" t="str">
            <v>熊子昂</v>
          </cell>
          <cell r="C63" t="str">
            <v>男</v>
          </cell>
          <cell r="D63" t="str">
            <v>汉</v>
          </cell>
          <cell r="E63" t="str">
            <v>共青团员</v>
          </cell>
          <cell r="F63" t="str">
            <v>交通运输规划与管理</v>
          </cell>
        </row>
        <row r="64">
          <cell r="A64">
            <v>2022200735</v>
          </cell>
          <cell r="B64" t="str">
            <v>陈海源</v>
          </cell>
          <cell r="C64" t="str">
            <v>男</v>
          </cell>
          <cell r="D64" t="str">
            <v>汉</v>
          </cell>
          <cell r="E64" t="str">
            <v>共青团员</v>
          </cell>
          <cell r="F64" t="str">
            <v>交通运输规划与管理</v>
          </cell>
        </row>
        <row r="65">
          <cell r="A65">
            <v>2022200718</v>
          </cell>
          <cell r="B65" t="str">
            <v>宋政雨</v>
          </cell>
          <cell r="C65" t="str">
            <v>男</v>
          </cell>
          <cell r="D65" t="str">
            <v>汉</v>
          </cell>
          <cell r="E65" t="str">
            <v>中国共产党党员</v>
          </cell>
          <cell r="F65" t="str">
            <v>交通运输规划与管理</v>
          </cell>
        </row>
        <row r="66">
          <cell r="A66">
            <v>2022200713</v>
          </cell>
          <cell r="B66" t="str">
            <v>谢俊濠</v>
          </cell>
          <cell r="C66" t="str">
            <v>男</v>
          </cell>
          <cell r="D66" t="str">
            <v>汉</v>
          </cell>
          <cell r="E66" t="str">
            <v>中国共产党党员</v>
          </cell>
          <cell r="F66" t="str">
            <v>交通运输规划与管理</v>
          </cell>
        </row>
        <row r="67">
          <cell r="A67">
            <v>2022200744</v>
          </cell>
          <cell r="B67" t="str">
            <v>徐菀徽</v>
          </cell>
          <cell r="C67" t="str">
            <v>女</v>
          </cell>
          <cell r="D67" t="str">
            <v>汉</v>
          </cell>
          <cell r="E67" t="str">
            <v>中国共产党党员</v>
          </cell>
          <cell r="F67" t="str">
            <v>交通运输规划与管理</v>
          </cell>
        </row>
        <row r="68">
          <cell r="A68">
            <v>2022200730</v>
          </cell>
          <cell r="B68" t="str">
            <v>刘洪汛</v>
          </cell>
          <cell r="C68" t="str">
            <v>男</v>
          </cell>
          <cell r="D68" t="str">
            <v>汉</v>
          </cell>
          <cell r="E68" t="str">
            <v>中国共产党预备党员</v>
          </cell>
          <cell r="F68" t="str">
            <v>交通运输规划与管理</v>
          </cell>
        </row>
        <row r="69">
          <cell r="A69">
            <v>2022200746</v>
          </cell>
          <cell r="B69" t="str">
            <v>邹加</v>
          </cell>
          <cell r="C69" t="str">
            <v>男</v>
          </cell>
          <cell r="D69" t="str">
            <v>汉</v>
          </cell>
          <cell r="E69" t="str">
            <v>中国共产党预备党员</v>
          </cell>
          <cell r="F69" t="str">
            <v>交通运输规划与管理</v>
          </cell>
        </row>
        <row r="70">
          <cell r="A70">
            <v>2022211391</v>
          </cell>
          <cell r="B70" t="str">
            <v>丛红炜</v>
          </cell>
          <cell r="C70" t="str">
            <v>男</v>
          </cell>
          <cell r="D70" t="str">
            <v>汉</v>
          </cell>
          <cell r="E70" t="str">
            <v>共青团员</v>
          </cell>
          <cell r="F70" t="str">
            <v>交通运输</v>
          </cell>
        </row>
        <row r="71">
          <cell r="A71">
            <v>2022211353</v>
          </cell>
          <cell r="B71" t="str">
            <v>陈一帆</v>
          </cell>
          <cell r="C71" t="str">
            <v>男</v>
          </cell>
          <cell r="D71" t="str">
            <v>汉</v>
          </cell>
          <cell r="E71" t="str">
            <v>共青团员</v>
          </cell>
          <cell r="F71" t="str">
            <v>交通运输</v>
          </cell>
        </row>
        <row r="72">
          <cell r="A72">
            <v>2022211388</v>
          </cell>
          <cell r="B72" t="str">
            <v>沈哲伊</v>
          </cell>
          <cell r="C72" t="str">
            <v>女</v>
          </cell>
          <cell r="D72" t="str">
            <v>汉</v>
          </cell>
          <cell r="E72" t="str">
            <v>中国共产党预备党员</v>
          </cell>
          <cell r="F72" t="str">
            <v>交通运输</v>
          </cell>
        </row>
        <row r="73">
          <cell r="A73">
            <v>2022211402</v>
          </cell>
          <cell r="B73" t="str">
            <v>仇家烙</v>
          </cell>
          <cell r="C73" t="str">
            <v>男</v>
          </cell>
          <cell r="D73" t="str">
            <v>汉</v>
          </cell>
          <cell r="E73" t="str">
            <v>中国共产党党员</v>
          </cell>
          <cell r="F73" t="str">
            <v>交通运输</v>
          </cell>
        </row>
        <row r="74">
          <cell r="A74">
            <v>2022211367</v>
          </cell>
          <cell r="B74" t="str">
            <v>何翔宇</v>
          </cell>
          <cell r="C74" t="str">
            <v>男</v>
          </cell>
          <cell r="D74" t="str">
            <v>汉</v>
          </cell>
          <cell r="E74" t="str">
            <v>共青团员</v>
          </cell>
          <cell r="F74" t="str">
            <v>交通运输</v>
          </cell>
        </row>
        <row r="75">
          <cell r="A75">
            <v>2022211390</v>
          </cell>
          <cell r="B75" t="str">
            <v>龙燕雨</v>
          </cell>
          <cell r="C75" t="str">
            <v>女</v>
          </cell>
          <cell r="D75" t="str">
            <v>汉</v>
          </cell>
          <cell r="E75" t="str">
            <v>中国共产党党员</v>
          </cell>
          <cell r="F75" t="str">
            <v>交通运输</v>
          </cell>
        </row>
        <row r="76">
          <cell r="A76">
            <v>2022211398</v>
          </cell>
          <cell r="B76" t="str">
            <v>李敏</v>
          </cell>
          <cell r="C76" t="str">
            <v>女</v>
          </cell>
          <cell r="D76" t="str">
            <v>彝</v>
          </cell>
          <cell r="E76" t="str">
            <v>中国共产党党员</v>
          </cell>
          <cell r="F76" t="str">
            <v>交通运输</v>
          </cell>
        </row>
        <row r="77">
          <cell r="A77">
            <v>2022211384</v>
          </cell>
          <cell r="B77" t="str">
            <v>何路路</v>
          </cell>
          <cell r="C77" t="str">
            <v>女</v>
          </cell>
          <cell r="D77" t="str">
            <v>汉</v>
          </cell>
          <cell r="E77" t="str">
            <v>中国共产党党员</v>
          </cell>
          <cell r="F77" t="str">
            <v>交通运输</v>
          </cell>
        </row>
        <row r="78">
          <cell r="A78">
            <v>2022211394</v>
          </cell>
          <cell r="B78" t="str">
            <v>刘佳乐</v>
          </cell>
          <cell r="C78" t="str">
            <v>女</v>
          </cell>
          <cell r="D78" t="str">
            <v>汉</v>
          </cell>
          <cell r="E78" t="str">
            <v>共青团员</v>
          </cell>
          <cell r="F78" t="str">
            <v>交通运输</v>
          </cell>
        </row>
        <row r="79">
          <cell r="A79">
            <v>2022211395</v>
          </cell>
          <cell r="B79" t="str">
            <v>孙治河</v>
          </cell>
          <cell r="C79" t="str">
            <v>男</v>
          </cell>
          <cell r="D79" t="str">
            <v>汉</v>
          </cell>
          <cell r="E79" t="str">
            <v>中国共产党党员</v>
          </cell>
          <cell r="F79" t="str">
            <v>交通运输</v>
          </cell>
        </row>
        <row r="80">
          <cell r="A80">
            <v>2022211392</v>
          </cell>
          <cell r="B80" t="str">
            <v>张千宜</v>
          </cell>
          <cell r="C80" t="str">
            <v>女</v>
          </cell>
          <cell r="D80" t="str">
            <v>汉</v>
          </cell>
          <cell r="E80" t="str">
            <v>中国共产党党员</v>
          </cell>
          <cell r="F80" t="str">
            <v>交通运输</v>
          </cell>
        </row>
        <row r="81">
          <cell r="A81">
            <v>2022211368</v>
          </cell>
          <cell r="B81" t="str">
            <v>丁天</v>
          </cell>
          <cell r="C81" t="str">
            <v>男</v>
          </cell>
          <cell r="D81" t="str">
            <v>土家</v>
          </cell>
          <cell r="E81" t="str">
            <v>共青团员</v>
          </cell>
          <cell r="F81" t="str">
            <v>交通运输</v>
          </cell>
        </row>
        <row r="82">
          <cell r="A82">
            <v>2022211401</v>
          </cell>
          <cell r="B82" t="str">
            <v>白锐金</v>
          </cell>
          <cell r="C82" t="str">
            <v>男</v>
          </cell>
          <cell r="D82" t="str">
            <v>汉</v>
          </cell>
          <cell r="E82" t="str">
            <v>中国共产党党员</v>
          </cell>
          <cell r="F82" t="str">
            <v>交通运输</v>
          </cell>
        </row>
        <row r="83">
          <cell r="A83">
            <v>2022211354</v>
          </cell>
          <cell r="B83" t="str">
            <v>雷博轶</v>
          </cell>
          <cell r="C83" t="str">
            <v>男</v>
          </cell>
          <cell r="D83" t="str">
            <v>畲</v>
          </cell>
          <cell r="E83" t="str">
            <v>共青团员</v>
          </cell>
          <cell r="F83" t="str">
            <v>交通运输</v>
          </cell>
        </row>
        <row r="84">
          <cell r="A84">
            <v>2022211323</v>
          </cell>
          <cell r="B84" t="str">
            <v>舒文</v>
          </cell>
          <cell r="C84" t="str">
            <v>男</v>
          </cell>
          <cell r="D84" t="str">
            <v>汉</v>
          </cell>
          <cell r="E84" t="str">
            <v>中国共产党预备党员</v>
          </cell>
          <cell r="F84" t="str">
            <v>交通运输</v>
          </cell>
        </row>
        <row r="85">
          <cell r="A85">
            <v>2022211370</v>
          </cell>
          <cell r="B85" t="str">
            <v>范一杰</v>
          </cell>
          <cell r="C85" t="str">
            <v>男</v>
          </cell>
          <cell r="D85" t="str">
            <v>汉</v>
          </cell>
          <cell r="E85" t="str">
            <v>共青团员</v>
          </cell>
          <cell r="F85" t="str">
            <v>交通运输</v>
          </cell>
        </row>
        <row r="86">
          <cell r="A86">
            <v>2022211385</v>
          </cell>
          <cell r="B86" t="str">
            <v>陈欢</v>
          </cell>
          <cell r="C86" t="str">
            <v>女</v>
          </cell>
          <cell r="D86" t="str">
            <v>汉</v>
          </cell>
          <cell r="E86" t="str">
            <v>中国共产党党员</v>
          </cell>
          <cell r="F86" t="str">
            <v>交通运输</v>
          </cell>
        </row>
        <row r="87">
          <cell r="A87">
            <v>2022211366</v>
          </cell>
          <cell r="B87" t="str">
            <v>韩德洁</v>
          </cell>
          <cell r="C87" t="str">
            <v>男</v>
          </cell>
          <cell r="D87" t="str">
            <v>回</v>
          </cell>
          <cell r="E87" t="str">
            <v>共青团员</v>
          </cell>
          <cell r="F87" t="str">
            <v>交通运输</v>
          </cell>
        </row>
        <row r="88">
          <cell r="A88">
            <v>2022211364</v>
          </cell>
          <cell r="B88" t="str">
            <v>曾祥</v>
          </cell>
          <cell r="C88" t="str">
            <v>男</v>
          </cell>
          <cell r="D88" t="str">
            <v>汉</v>
          </cell>
          <cell r="E88" t="str">
            <v>共青团员</v>
          </cell>
          <cell r="F88" t="str">
            <v>交通运输</v>
          </cell>
        </row>
        <row r="89">
          <cell r="A89">
            <v>2022211386</v>
          </cell>
          <cell r="B89" t="str">
            <v>陈静怡</v>
          </cell>
          <cell r="C89" t="str">
            <v>女</v>
          </cell>
          <cell r="D89" t="str">
            <v>汉</v>
          </cell>
          <cell r="E89" t="str">
            <v>中国共产党党员</v>
          </cell>
          <cell r="F89" t="str">
            <v>交通运输</v>
          </cell>
        </row>
        <row r="90">
          <cell r="A90">
            <v>2022211359</v>
          </cell>
          <cell r="B90" t="str">
            <v>魏定鹏</v>
          </cell>
          <cell r="C90" t="str">
            <v>男</v>
          </cell>
          <cell r="D90" t="str">
            <v>汉</v>
          </cell>
          <cell r="E90" t="str">
            <v>共青团员</v>
          </cell>
          <cell r="F90" t="str">
            <v>交通运输</v>
          </cell>
        </row>
        <row r="91">
          <cell r="A91">
            <v>2022211383</v>
          </cell>
          <cell r="B91" t="str">
            <v>李小雨</v>
          </cell>
          <cell r="C91" t="str">
            <v>女</v>
          </cell>
          <cell r="D91" t="str">
            <v>汉</v>
          </cell>
          <cell r="E91" t="str">
            <v>中国共产党党员</v>
          </cell>
          <cell r="F91" t="str">
            <v>交通运输</v>
          </cell>
        </row>
        <row r="92">
          <cell r="A92">
            <v>2022211399</v>
          </cell>
          <cell r="B92" t="str">
            <v>周宇</v>
          </cell>
          <cell r="C92" t="str">
            <v>男</v>
          </cell>
          <cell r="D92" t="str">
            <v>汉</v>
          </cell>
          <cell r="E92" t="str">
            <v>中国共产党党员</v>
          </cell>
          <cell r="F92" t="str">
            <v>交通运输</v>
          </cell>
        </row>
        <row r="93">
          <cell r="A93">
            <v>2022211393</v>
          </cell>
          <cell r="B93" t="str">
            <v>廖红霞</v>
          </cell>
          <cell r="C93" t="str">
            <v>女</v>
          </cell>
          <cell r="D93" t="str">
            <v>汉</v>
          </cell>
          <cell r="E93" t="str">
            <v>中国共产党党员</v>
          </cell>
          <cell r="F93" t="str">
            <v>交通运输</v>
          </cell>
        </row>
        <row r="94">
          <cell r="A94">
            <v>2022211356</v>
          </cell>
          <cell r="B94" t="str">
            <v>张皓森</v>
          </cell>
          <cell r="C94" t="str">
            <v>男</v>
          </cell>
          <cell r="D94" t="str">
            <v>汉</v>
          </cell>
          <cell r="E94" t="str">
            <v>共青团员</v>
          </cell>
          <cell r="F94" t="str">
            <v>交通运输</v>
          </cell>
        </row>
        <row r="95">
          <cell r="A95">
            <v>2022211378</v>
          </cell>
          <cell r="B95" t="str">
            <v>刘晓婷</v>
          </cell>
          <cell r="C95" t="str">
            <v>女</v>
          </cell>
          <cell r="D95" t="str">
            <v>汉</v>
          </cell>
          <cell r="E95" t="str">
            <v>共青团员</v>
          </cell>
          <cell r="F95" t="str">
            <v>交通运输</v>
          </cell>
        </row>
        <row r="96">
          <cell r="A96">
            <v>2022211389</v>
          </cell>
          <cell r="B96" t="str">
            <v>陈新杰</v>
          </cell>
          <cell r="C96" t="str">
            <v>男</v>
          </cell>
          <cell r="D96" t="str">
            <v>汉</v>
          </cell>
          <cell r="E96" t="str">
            <v>中国共产党党员</v>
          </cell>
          <cell r="F96" t="str">
            <v>交通运输</v>
          </cell>
        </row>
        <row r="97">
          <cell r="A97">
            <v>2022211382</v>
          </cell>
          <cell r="B97" t="str">
            <v>陈博宇</v>
          </cell>
          <cell r="C97" t="str">
            <v>女</v>
          </cell>
          <cell r="D97" t="str">
            <v>汉</v>
          </cell>
          <cell r="E97" t="str">
            <v>共青团员</v>
          </cell>
          <cell r="F97" t="str">
            <v>交通运输</v>
          </cell>
        </row>
        <row r="98">
          <cell r="A98">
            <v>2022211396</v>
          </cell>
          <cell r="B98" t="str">
            <v>张帅飞</v>
          </cell>
          <cell r="C98" t="str">
            <v>男</v>
          </cell>
          <cell r="D98" t="str">
            <v>汉</v>
          </cell>
          <cell r="E98" t="str">
            <v>中国共产党党员</v>
          </cell>
          <cell r="F98" t="str">
            <v>交通运输</v>
          </cell>
        </row>
        <row r="99">
          <cell r="A99">
            <v>2022211379</v>
          </cell>
          <cell r="B99" t="str">
            <v>董彩银</v>
          </cell>
          <cell r="C99" t="str">
            <v>女</v>
          </cell>
          <cell r="D99" t="str">
            <v>汉</v>
          </cell>
          <cell r="E99" t="str">
            <v>中国共产党党员</v>
          </cell>
          <cell r="F99" t="str">
            <v>交通运输</v>
          </cell>
        </row>
        <row r="100">
          <cell r="A100">
            <v>2022211400</v>
          </cell>
          <cell r="B100" t="str">
            <v>侯博宇</v>
          </cell>
          <cell r="C100" t="str">
            <v>男</v>
          </cell>
          <cell r="D100" t="str">
            <v>汉</v>
          </cell>
          <cell r="E100" t="str">
            <v>共青团员</v>
          </cell>
          <cell r="F100" t="str">
            <v>交通运输</v>
          </cell>
        </row>
        <row r="101">
          <cell r="A101">
            <v>2022211397</v>
          </cell>
          <cell r="B101" t="str">
            <v>陈子康</v>
          </cell>
          <cell r="C101" t="str">
            <v>男</v>
          </cell>
          <cell r="D101" t="str">
            <v>汉</v>
          </cell>
          <cell r="E101" t="str">
            <v>中国共产党党员</v>
          </cell>
          <cell r="F101" t="str">
            <v>交通运输</v>
          </cell>
        </row>
        <row r="102">
          <cell r="A102">
            <v>2022211413</v>
          </cell>
          <cell r="B102" t="str">
            <v>沈嘉威</v>
          </cell>
          <cell r="C102" t="str">
            <v>男</v>
          </cell>
          <cell r="D102" t="str">
            <v>汉</v>
          </cell>
          <cell r="E102" t="str">
            <v>中国共产党党员</v>
          </cell>
          <cell r="F102" t="str">
            <v>物流工程与管理</v>
          </cell>
        </row>
        <row r="103">
          <cell r="A103">
            <v>2022211429</v>
          </cell>
          <cell r="B103" t="str">
            <v>安然</v>
          </cell>
          <cell r="C103" t="str">
            <v>女</v>
          </cell>
          <cell r="D103" t="str">
            <v>汉</v>
          </cell>
          <cell r="E103" t="str">
            <v>共青团员</v>
          </cell>
          <cell r="F103" t="str">
            <v>物流工程与管理</v>
          </cell>
        </row>
        <row r="104">
          <cell r="A104">
            <v>2022211414</v>
          </cell>
          <cell r="B104" t="str">
            <v>韩仕姣</v>
          </cell>
          <cell r="C104" t="str">
            <v>女</v>
          </cell>
          <cell r="D104" t="str">
            <v>汉</v>
          </cell>
          <cell r="E104" t="str">
            <v>共青团员</v>
          </cell>
          <cell r="F104" t="str">
            <v>物流工程与管理</v>
          </cell>
        </row>
        <row r="105">
          <cell r="A105">
            <v>2022211425</v>
          </cell>
          <cell r="B105" t="str">
            <v>苏珊</v>
          </cell>
          <cell r="C105" t="str">
            <v>女</v>
          </cell>
          <cell r="D105" t="str">
            <v>汉</v>
          </cell>
          <cell r="E105" t="str">
            <v>中国共产党党员</v>
          </cell>
          <cell r="F105" t="str">
            <v>物流工程与管理</v>
          </cell>
        </row>
        <row r="106">
          <cell r="A106">
            <v>2022211417</v>
          </cell>
          <cell r="B106" t="str">
            <v>凤秋玲</v>
          </cell>
          <cell r="C106" t="str">
            <v>女</v>
          </cell>
          <cell r="D106" t="str">
            <v>汉</v>
          </cell>
          <cell r="E106" t="str">
            <v>中国共产党党员</v>
          </cell>
          <cell r="F106" t="str">
            <v>物流工程与管理</v>
          </cell>
        </row>
        <row r="107">
          <cell r="A107">
            <v>2022211420</v>
          </cell>
          <cell r="B107" t="str">
            <v>周梦蝶</v>
          </cell>
          <cell r="C107" t="str">
            <v>女</v>
          </cell>
          <cell r="D107" t="str">
            <v>布依</v>
          </cell>
          <cell r="E107" t="str">
            <v>中国共产党党员</v>
          </cell>
          <cell r="F107" t="str">
            <v>物流工程与管理</v>
          </cell>
        </row>
        <row r="108">
          <cell r="A108">
            <v>2022211431</v>
          </cell>
          <cell r="B108" t="str">
            <v>陈小雨</v>
          </cell>
          <cell r="C108" t="str">
            <v>女</v>
          </cell>
          <cell r="D108" t="str">
            <v>汉</v>
          </cell>
          <cell r="E108" t="str">
            <v>共青团员</v>
          </cell>
          <cell r="F108" t="str">
            <v>物流工程与管理</v>
          </cell>
        </row>
        <row r="109">
          <cell r="A109">
            <v>2022211438</v>
          </cell>
          <cell r="B109" t="str">
            <v>陈晓语</v>
          </cell>
          <cell r="C109" t="str">
            <v>女</v>
          </cell>
          <cell r="D109" t="str">
            <v>汉</v>
          </cell>
          <cell r="E109" t="str">
            <v>共青团员</v>
          </cell>
          <cell r="F109" t="str">
            <v>物流工程与管理</v>
          </cell>
        </row>
        <row r="110">
          <cell r="A110">
            <v>2022211416</v>
          </cell>
          <cell r="B110" t="str">
            <v>文法然</v>
          </cell>
          <cell r="C110" t="str">
            <v>女</v>
          </cell>
          <cell r="D110" t="str">
            <v>汉</v>
          </cell>
          <cell r="E110" t="str">
            <v>中国共产党党员</v>
          </cell>
          <cell r="F110" t="str">
            <v>物流工程与管理</v>
          </cell>
        </row>
        <row r="111">
          <cell r="A111">
            <v>2022211419</v>
          </cell>
          <cell r="B111" t="str">
            <v>朱萸</v>
          </cell>
          <cell r="C111" t="str">
            <v>女</v>
          </cell>
          <cell r="D111" t="str">
            <v>汉</v>
          </cell>
          <cell r="E111" t="str">
            <v>中国共产党党员</v>
          </cell>
          <cell r="F111" t="str">
            <v>物流工程与管理</v>
          </cell>
        </row>
        <row r="112">
          <cell r="A112">
            <v>2022211434</v>
          </cell>
          <cell r="B112" t="str">
            <v>李天阳</v>
          </cell>
          <cell r="C112" t="str">
            <v>女</v>
          </cell>
          <cell r="D112" t="str">
            <v>锡伯</v>
          </cell>
          <cell r="E112" t="str">
            <v>共青团员</v>
          </cell>
          <cell r="F112" t="str">
            <v>物流工程与管理</v>
          </cell>
        </row>
        <row r="113">
          <cell r="A113">
            <v>2022211411</v>
          </cell>
          <cell r="B113" t="str">
            <v>马瑞雅</v>
          </cell>
          <cell r="C113" t="str">
            <v>女</v>
          </cell>
          <cell r="D113" t="str">
            <v>汉</v>
          </cell>
          <cell r="E113" t="str">
            <v>共青团员</v>
          </cell>
          <cell r="F113" t="str">
            <v>物流工程与管理</v>
          </cell>
        </row>
        <row r="114">
          <cell r="A114">
            <v>2022211406</v>
          </cell>
          <cell r="B114" t="str">
            <v>刘甜甜</v>
          </cell>
          <cell r="C114" t="str">
            <v>女</v>
          </cell>
          <cell r="D114" t="str">
            <v>汉</v>
          </cell>
          <cell r="E114" t="str">
            <v>共青团员</v>
          </cell>
          <cell r="F114" t="str">
            <v>物流工程与管理</v>
          </cell>
        </row>
        <row r="115">
          <cell r="A115">
            <v>2022211404</v>
          </cell>
          <cell r="B115" t="str">
            <v>辛培远</v>
          </cell>
          <cell r="C115" t="str">
            <v>男</v>
          </cell>
          <cell r="D115" t="str">
            <v>汉</v>
          </cell>
          <cell r="E115" t="str">
            <v>中国共产党党员</v>
          </cell>
          <cell r="F115" t="str">
            <v>物流工程与管理</v>
          </cell>
        </row>
        <row r="116">
          <cell r="A116">
            <v>2022211405</v>
          </cell>
          <cell r="B116" t="str">
            <v>刘鑫</v>
          </cell>
          <cell r="C116" t="str">
            <v>男</v>
          </cell>
          <cell r="D116" t="str">
            <v>汉</v>
          </cell>
          <cell r="E116" t="str">
            <v>共青团员</v>
          </cell>
          <cell r="F116" t="str">
            <v>物流工程与管理</v>
          </cell>
        </row>
        <row r="117">
          <cell r="A117">
            <v>2022211424</v>
          </cell>
          <cell r="B117" t="str">
            <v>蒋立知</v>
          </cell>
          <cell r="C117" t="str">
            <v>男</v>
          </cell>
          <cell r="D117" t="str">
            <v>汉</v>
          </cell>
          <cell r="E117" t="str">
            <v>共青团员</v>
          </cell>
          <cell r="F117" t="str">
            <v>物流工程与管理</v>
          </cell>
        </row>
        <row r="118">
          <cell r="A118">
            <v>2022211403</v>
          </cell>
          <cell r="B118" t="str">
            <v>严清琪</v>
          </cell>
          <cell r="C118" t="str">
            <v>女</v>
          </cell>
          <cell r="D118" t="str">
            <v>汉</v>
          </cell>
          <cell r="E118" t="str">
            <v>中国共产党党员</v>
          </cell>
          <cell r="F118" t="str">
            <v>物流工程与管理</v>
          </cell>
        </row>
        <row r="119">
          <cell r="A119">
            <v>2022211427</v>
          </cell>
          <cell r="B119" t="str">
            <v>李心怡</v>
          </cell>
          <cell r="C119" t="str">
            <v>女</v>
          </cell>
          <cell r="D119" t="str">
            <v>汉</v>
          </cell>
          <cell r="E119" t="str">
            <v>中国共产党党员</v>
          </cell>
          <cell r="F119" t="str">
            <v>物流工程与管理</v>
          </cell>
        </row>
        <row r="120">
          <cell r="A120">
            <v>2022211418</v>
          </cell>
          <cell r="B120" t="str">
            <v>吕伊能</v>
          </cell>
          <cell r="C120" t="str">
            <v>女</v>
          </cell>
          <cell r="D120" t="str">
            <v>汉</v>
          </cell>
          <cell r="E120" t="str">
            <v>中国共产党党员</v>
          </cell>
          <cell r="F120" t="str">
            <v>物流工程与管理</v>
          </cell>
        </row>
        <row r="121">
          <cell r="A121">
            <v>2022211421</v>
          </cell>
          <cell r="B121" t="str">
            <v>王振武</v>
          </cell>
          <cell r="C121" t="str">
            <v>男</v>
          </cell>
          <cell r="D121" t="str">
            <v>汉</v>
          </cell>
          <cell r="E121" t="str">
            <v>中国共产党党员</v>
          </cell>
          <cell r="F121" t="str">
            <v>物流工程与管理</v>
          </cell>
        </row>
        <row r="122">
          <cell r="A122">
            <v>2022211430</v>
          </cell>
          <cell r="B122" t="str">
            <v>李浩然</v>
          </cell>
          <cell r="C122" t="str">
            <v>男</v>
          </cell>
          <cell r="D122" t="str">
            <v>汉</v>
          </cell>
          <cell r="E122" t="str">
            <v>共青团员</v>
          </cell>
          <cell r="F122" t="str">
            <v>物流工程与管理</v>
          </cell>
        </row>
        <row r="123">
          <cell r="A123">
            <v>2022211436</v>
          </cell>
          <cell r="B123" t="str">
            <v>梁思宇</v>
          </cell>
          <cell r="C123" t="str">
            <v>女</v>
          </cell>
          <cell r="D123" t="str">
            <v>汉</v>
          </cell>
          <cell r="E123" t="str">
            <v>共青团员</v>
          </cell>
          <cell r="F123" t="str">
            <v>物流工程与管理</v>
          </cell>
        </row>
        <row r="124">
          <cell r="A124">
            <v>2022211408</v>
          </cell>
          <cell r="B124" t="str">
            <v>党沛宁</v>
          </cell>
          <cell r="C124" t="str">
            <v>女</v>
          </cell>
          <cell r="D124" t="str">
            <v>汉</v>
          </cell>
          <cell r="E124" t="str">
            <v>中国共产党党员</v>
          </cell>
          <cell r="F124" t="str">
            <v>物流工程与管理</v>
          </cell>
        </row>
        <row r="125">
          <cell r="A125">
            <v>2022211422</v>
          </cell>
          <cell r="B125" t="str">
            <v>何世伟</v>
          </cell>
          <cell r="C125" t="str">
            <v>男</v>
          </cell>
          <cell r="D125" t="str">
            <v>汉</v>
          </cell>
          <cell r="E125" t="str">
            <v>中国共产党党员</v>
          </cell>
          <cell r="F125" t="str">
            <v>物流工程与管理</v>
          </cell>
        </row>
        <row r="126">
          <cell r="A126">
            <v>2022211426</v>
          </cell>
          <cell r="B126" t="str">
            <v>马锦涛</v>
          </cell>
          <cell r="C126" t="str">
            <v>男</v>
          </cell>
          <cell r="D126" t="str">
            <v>汉</v>
          </cell>
          <cell r="E126" t="str">
            <v>中国共产党党员</v>
          </cell>
          <cell r="F126" t="str">
            <v>物流工程与管理</v>
          </cell>
        </row>
        <row r="127">
          <cell r="A127">
            <v>2022211409</v>
          </cell>
          <cell r="B127" t="str">
            <v>李沁遥</v>
          </cell>
          <cell r="C127" t="str">
            <v>女</v>
          </cell>
          <cell r="D127" t="str">
            <v>汉</v>
          </cell>
          <cell r="E127" t="str">
            <v>共青团员</v>
          </cell>
          <cell r="F127" t="str">
            <v>物流工程与管理</v>
          </cell>
        </row>
        <row r="128">
          <cell r="A128">
            <v>2022211415</v>
          </cell>
          <cell r="B128" t="str">
            <v>王利</v>
          </cell>
          <cell r="C128" t="str">
            <v>女</v>
          </cell>
          <cell r="D128" t="str">
            <v>汉</v>
          </cell>
          <cell r="E128" t="str">
            <v>中国共产党预备党员</v>
          </cell>
          <cell r="F128" t="str">
            <v>物流工程与管理</v>
          </cell>
        </row>
        <row r="129">
          <cell r="A129">
            <v>2022211412</v>
          </cell>
          <cell r="B129" t="str">
            <v>高亦凡</v>
          </cell>
          <cell r="C129" t="str">
            <v>男</v>
          </cell>
          <cell r="D129" t="str">
            <v>汉</v>
          </cell>
          <cell r="E129" t="str">
            <v>中国共产党党员</v>
          </cell>
          <cell r="F129" t="str">
            <v>物流工程与管理</v>
          </cell>
        </row>
        <row r="130">
          <cell r="A130">
            <v>2022211423</v>
          </cell>
          <cell r="B130" t="str">
            <v>韩安琪</v>
          </cell>
          <cell r="C130" t="str">
            <v>男</v>
          </cell>
          <cell r="D130" t="str">
            <v>汉</v>
          </cell>
          <cell r="E130" t="str">
            <v>中国共产党党员</v>
          </cell>
          <cell r="F130" t="str">
            <v>物流工程与管理</v>
          </cell>
        </row>
        <row r="131">
          <cell r="A131">
            <v>2022211410</v>
          </cell>
          <cell r="B131" t="str">
            <v>王彬旭</v>
          </cell>
          <cell r="C131" t="str">
            <v>男</v>
          </cell>
          <cell r="D131" t="str">
            <v>汉</v>
          </cell>
          <cell r="E131" t="str">
            <v>中国共产党预备党员</v>
          </cell>
          <cell r="F131" t="str">
            <v>物流工程与管理</v>
          </cell>
        </row>
        <row r="132">
          <cell r="A132">
            <v>2022211435</v>
          </cell>
          <cell r="B132" t="str">
            <v>刘景</v>
          </cell>
          <cell r="C132" t="str">
            <v>男</v>
          </cell>
          <cell r="D132" t="str">
            <v>汉</v>
          </cell>
          <cell r="E132" t="str">
            <v>共青团员</v>
          </cell>
          <cell r="F132" t="str">
            <v>物流工程与管理</v>
          </cell>
        </row>
        <row r="133">
          <cell r="A133">
            <v>2022211407</v>
          </cell>
          <cell r="B133" t="str">
            <v>王箐</v>
          </cell>
          <cell r="C133" t="str">
            <v>女</v>
          </cell>
          <cell r="D133" t="str">
            <v>汉</v>
          </cell>
          <cell r="E133" t="str">
            <v>中国共产党党员</v>
          </cell>
          <cell r="F133" t="str">
            <v>物流工程与管理</v>
          </cell>
        </row>
        <row r="134">
          <cell r="A134">
            <v>2022211437</v>
          </cell>
          <cell r="B134" t="str">
            <v>张晓阳</v>
          </cell>
          <cell r="C134" t="str">
            <v>女</v>
          </cell>
          <cell r="D134" t="str">
            <v>汉</v>
          </cell>
          <cell r="E134" t="str">
            <v>中国共产党党员</v>
          </cell>
          <cell r="F134" t="str">
            <v>物流工程与管理</v>
          </cell>
        </row>
        <row r="135">
          <cell r="A135">
            <v>2022211196</v>
          </cell>
          <cell r="B135" t="str">
            <v>金鑫</v>
          </cell>
          <cell r="C135" t="str">
            <v>男</v>
          </cell>
          <cell r="D135" t="str">
            <v>汉</v>
          </cell>
          <cell r="E135" t="str">
            <v>中国共产党党员</v>
          </cell>
          <cell r="F135" t="str">
            <v>资源与环境</v>
          </cell>
        </row>
        <row r="136">
          <cell r="A136">
            <v>2022211204</v>
          </cell>
          <cell r="B136" t="str">
            <v>王成</v>
          </cell>
          <cell r="C136" t="str">
            <v>男</v>
          </cell>
          <cell r="D136" t="str">
            <v>汉</v>
          </cell>
          <cell r="E136" t="str">
            <v>共青团员</v>
          </cell>
          <cell r="F136" t="str">
            <v>资源与环境</v>
          </cell>
        </row>
        <row r="137">
          <cell r="A137">
            <v>2022211200</v>
          </cell>
          <cell r="B137" t="str">
            <v>尹小惠</v>
          </cell>
          <cell r="C137" t="str">
            <v>女</v>
          </cell>
          <cell r="D137" t="str">
            <v>汉</v>
          </cell>
          <cell r="E137" t="str">
            <v>中国共产党党员</v>
          </cell>
          <cell r="F137" t="str">
            <v>资源与环境</v>
          </cell>
        </row>
        <row r="138">
          <cell r="A138">
            <v>2022211441</v>
          </cell>
          <cell r="B138" t="str">
            <v>冯云霞</v>
          </cell>
          <cell r="C138" t="str">
            <v>女</v>
          </cell>
          <cell r="D138" t="str">
            <v>汉</v>
          </cell>
          <cell r="E138" t="str">
            <v>中国共产党党员</v>
          </cell>
          <cell r="F138" t="str">
            <v>物流工程与管理</v>
          </cell>
        </row>
        <row r="139">
          <cell r="A139">
            <v>2022211209</v>
          </cell>
          <cell r="B139" t="str">
            <v>熊敏</v>
          </cell>
          <cell r="C139" t="str">
            <v>男</v>
          </cell>
          <cell r="D139" t="str">
            <v>汉</v>
          </cell>
          <cell r="E139" t="str">
            <v>共青团员</v>
          </cell>
          <cell r="F139" t="str">
            <v>资源与环境</v>
          </cell>
        </row>
        <row r="140">
          <cell r="A140">
            <v>2022211195</v>
          </cell>
          <cell r="B140" t="str">
            <v>何欢</v>
          </cell>
          <cell r="C140" t="str">
            <v>女</v>
          </cell>
          <cell r="D140" t="str">
            <v>汉</v>
          </cell>
          <cell r="E140" t="str">
            <v>中国共产党党员</v>
          </cell>
          <cell r="F140" t="str">
            <v>资源与环境</v>
          </cell>
        </row>
        <row r="141">
          <cell r="A141">
            <v>2022211190</v>
          </cell>
          <cell r="B141" t="str">
            <v>周啸</v>
          </cell>
          <cell r="C141" t="str">
            <v>男</v>
          </cell>
          <cell r="D141" t="str">
            <v>汉</v>
          </cell>
          <cell r="E141" t="str">
            <v>共青团员</v>
          </cell>
          <cell r="F141" t="str">
            <v>资源与环境</v>
          </cell>
        </row>
        <row r="142">
          <cell r="A142">
            <v>2022211194</v>
          </cell>
          <cell r="B142" t="str">
            <v>葛鑫茹</v>
          </cell>
          <cell r="C142" t="str">
            <v>女</v>
          </cell>
          <cell r="D142" t="str">
            <v>汉</v>
          </cell>
          <cell r="E142" t="str">
            <v>中国共产党党员</v>
          </cell>
          <cell r="F142" t="str">
            <v>资源与环境</v>
          </cell>
        </row>
        <row r="143">
          <cell r="A143">
            <v>2022211201</v>
          </cell>
          <cell r="B143" t="str">
            <v>李睿轩</v>
          </cell>
          <cell r="C143" t="str">
            <v>男</v>
          </cell>
          <cell r="D143" t="str">
            <v>汉</v>
          </cell>
          <cell r="E143" t="str">
            <v>共青团员</v>
          </cell>
          <cell r="F143" t="str">
            <v>资源与环境</v>
          </cell>
        </row>
        <row r="144">
          <cell r="A144">
            <v>2022211199</v>
          </cell>
          <cell r="B144" t="str">
            <v>李若冰</v>
          </cell>
          <cell r="C144" t="str">
            <v>女</v>
          </cell>
          <cell r="D144" t="str">
            <v>汉</v>
          </cell>
          <cell r="E144" t="str">
            <v>共青团员</v>
          </cell>
          <cell r="F144" t="str">
            <v>资源与环境</v>
          </cell>
        </row>
        <row r="145">
          <cell r="A145">
            <v>2022211439</v>
          </cell>
          <cell r="B145" t="str">
            <v>黄盛炜</v>
          </cell>
          <cell r="C145" t="str">
            <v>男</v>
          </cell>
          <cell r="D145" t="str">
            <v>汉</v>
          </cell>
          <cell r="E145" t="str">
            <v>中国共产党党员</v>
          </cell>
          <cell r="F145" t="str">
            <v>物流工程与管理</v>
          </cell>
        </row>
        <row r="146">
          <cell r="A146">
            <v>2022211440</v>
          </cell>
          <cell r="B146" t="str">
            <v>苏阿丽</v>
          </cell>
          <cell r="C146" t="str">
            <v>女</v>
          </cell>
          <cell r="D146" t="str">
            <v>彝</v>
          </cell>
          <cell r="E146" t="str">
            <v>中国共产党党员</v>
          </cell>
          <cell r="F146" t="str">
            <v>物流工程与管理</v>
          </cell>
        </row>
        <row r="147">
          <cell r="A147">
            <v>2022211197</v>
          </cell>
          <cell r="B147" t="str">
            <v>谭凯</v>
          </cell>
          <cell r="C147" t="str">
            <v>男</v>
          </cell>
          <cell r="D147" t="str">
            <v>汉</v>
          </cell>
          <cell r="E147" t="str">
            <v>中国共产党党员</v>
          </cell>
          <cell r="F147" t="str">
            <v>资源与环境</v>
          </cell>
        </row>
        <row r="148">
          <cell r="A148">
            <v>2022211191</v>
          </cell>
          <cell r="B148" t="str">
            <v>何美琳</v>
          </cell>
          <cell r="C148" t="str">
            <v>女</v>
          </cell>
          <cell r="D148" t="str">
            <v>汉</v>
          </cell>
          <cell r="E148" t="str">
            <v>共青团员</v>
          </cell>
          <cell r="F148" t="str">
            <v>资源与环境</v>
          </cell>
        </row>
        <row r="149">
          <cell r="A149">
            <v>2022211205</v>
          </cell>
          <cell r="B149" t="str">
            <v>田锦萍</v>
          </cell>
          <cell r="C149" t="str">
            <v>女</v>
          </cell>
          <cell r="D149" t="str">
            <v>汉</v>
          </cell>
          <cell r="E149" t="str">
            <v>中国共产党党员</v>
          </cell>
          <cell r="F149" t="str">
            <v>资源与环境</v>
          </cell>
        </row>
        <row r="150">
          <cell r="A150">
            <v>2022211193</v>
          </cell>
          <cell r="B150" t="str">
            <v>章浩淳</v>
          </cell>
          <cell r="C150" t="str">
            <v>男</v>
          </cell>
          <cell r="D150" t="str">
            <v>汉</v>
          </cell>
          <cell r="E150" t="str">
            <v>共青团员</v>
          </cell>
          <cell r="F150" t="str">
            <v>资源与环境</v>
          </cell>
        </row>
        <row r="151">
          <cell r="A151">
            <v>2022211202</v>
          </cell>
          <cell r="B151" t="str">
            <v>刘钦瑜</v>
          </cell>
          <cell r="C151" t="str">
            <v>男</v>
          </cell>
          <cell r="D151" t="str">
            <v>汉</v>
          </cell>
          <cell r="E151" t="str">
            <v>中国共产党党员</v>
          </cell>
          <cell r="F151" t="str">
            <v>资源与环境</v>
          </cell>
        </row>
        <row r="152">
          <cell r="A152">
            <v>2022211192</v>
          </cell>
          <cell r="B152" t="str">
            <v>王浩</v>
          </cell>
          <cell r="C152" t="str">
            <v>男</v>
          </cell>
          <cell r="D152" t="str">
            <v>汉</v>
          </cell>
          <cell r="E152" t="str">
            <v>共青团员</v>
          </cell>
          <cell r="F152" t="str">
            <v>资源与环境</v>
          </cell>
        </row>
        <row r="153">
          <cell r="A153">
            <v>2022211189</v>
          </cell>
          <cell r="B153" t="str">
            <v>钟镇勇</v>
          </cell>
          <cell r="C153" t="str">
            <v>男</v>
          </cell>
          <cell r="D153" t="str">
            <v>汉</v>
          </cell>
          <cell r="E153" t="str">
            <v>共青团员</v>
          </cell>
          <cell r="F153" t="str">
            <v>资源与环境</v>
          </cell>
        </row>
        <row r="154">
          <cell r="A154">
            <v>2022211433</v>
          </cell>
          <cell r="B154" t="str">
            <v>单丹</v>
          </cell>
          <cell r="C154" t="str">
            <v>女</v>
          </cell>
          <cell r="D154" t="str">
            <v>汉</v>
          </cell>
          <cell r="E154" t="str">
            <v>中国共产党党员</v>
          </cell>
          <cell r="F154" t="str">
            <v>物流工程与管理</v>
          </cell>
        </row>
        <row r="155">
          <cell r="A155">
            <v>2022211206</v>
          </cell>
          <cell r="B155" t="str">
            <v>杨泽坤</v>
          </cell>
          <cell r="C155" t="str">
            <v>男</v>
          </cell>
          <cell r="D155" t="str">
            <v>汉</v>
          </cell>
          <cell r="E155" t="str">
            <v>共青团员</v>
          </cell>
          <cell r="F155" t="str">
            <v>资源与环境</v>
          </cell>
        </row>
        <row r="156">
          <cell r="A156">
            <v>2022211432</v>
          </cell>
          <cell r="B156" t="str">
            <v>李家文</v>
          </cell>
          <cell r="C156" t="str">
            <v>男</v>
          </cell>
          <cell r="D156" t="str">
            <v>汉</v>
          </cell>
          <cell r="E156" t="str">
            <v>中国共产党党员</v>
          </cell>
          <cell r="F156" t="str">
            <v>物流工程与管理</v>
          </cell>
        </row>
        <row r="157">
          <cell r="A157">
            <v>2022211207</v>
          </cell>
          <cell r="B157" t="str">
            <v>薛昕禹</v>
          </cell>
          <cell r="C157" t="str">
            <v>男</v>
          </cell>
          <cell r="D157" t="str">
            <v>汉</v>
          </cell>
          <cell r="E157" t="str">
            <v>共青团员</v>
          </cell>
          <cell r="F157" t="str">
            <v>资源与环境</v>
          </cell>
        </row>
        <row r="158">
          <cell r="A158">
            <v>2022211208</v>
          </cell>
          <cell r="B158" t="str">
            <v>杨高博</v>
          </cell>
          <cell r="C158" t="str">
            <v>男</v>
          </cell>
          <cell r="D158" t="str">
            <v>汉</v>
          </cell>
          <cell r="E158" t="str">
            <v>共青团员</v>
          </cell>
          <cell r="F158" t="str">
            <v>资源与环境</v>
          </cell>
        </row>
        <row r="159">
          <cell r="A159">
            <v>2022211210</v>
          </cell>
          <cell r="B159" t="str">
            <v>曾巧</v>
          </cell>
          <cell r="C159" t="str">
            <v>女</v>
          </cell>
          <cell r="D159" t="str">
            <v>汉</v>
          </cell>
          <cell r="E159" t="str">
            <v>共青团员</v>
          </cell>
          <cell r="F159" t="str">
            <v>资源与环境</v>
          </cell>
        </row>
        <row r="160">
          <cell r="A160">
            <v>2022211203</v>
          </cell>
          <cell r="B160" t="str">
            <v>杜俊</v>
          </cell>
          <cell r="C160" t="str">
            <v>男</v>
          </cell>
          <cell r="D160" t="str">
            <v>汉</v>
          </cell>
          <cell r="E160" t="str">
            <v>共青团员</v>
          </cell>
          <cell r="F160" t="str">
            <v>资源与环境</v>
          </cell>
        </row>
        <row r="161">
          <cell r="A161">
            <v>2022211198</v>
          </cell>
          <cell r="B161" t="str">
            <v>邱云飞</v>
          </cell>
          <cell r="C161" t="str">
            <v>男</v>
          </cell>
          <cell r="D161" t="str">
            <v>汉</v>
          </cell>
          <cell r="E161" t="str">
            <v>中国共产党党员</v>
          </cell>
          <cell r="F161" t="str">
            <v>资源与环境</v>
          </cell>
        </row>
        <row r="162">
          <cell r="A162">
            <v>2022211188</v>
          </cell>
          <cell r="B162" t="str">
            <v>金鹭</v>
          </cell>
          <cell r="C162" t="str">
            <v>女</v>
          </cell>
          <cell r="D162" t="str">
            <v>汉</v>
          </cell>
          <cell r="E162" t="str">
            <v>中国共产党党员</v>
          </cell>
          <cell r="F162" t="str">
            <v>资源与环境</v>
          </cell>
        </row>
        <row r="163">
          <cell r="A163">
            <v>2022211442</v>
          </cell>
          <cell r="B163" t="str">
            <v>李欣怡</v>
          </cell>
          <cell r="C163" t="str">
            <v>女</v>
          </cell>
          <cell r="D163" t="str">
            <v>汉</v>
          </cell>
          <cell r="E163" t="str">
            <v>中国共产党党员</v>
          </cell>
          <cell r="F163" t="str">
            <v>物流工程与管理</v>
          </cell>
        </row>
        <row r="164">
          <cell r="A164">
            <v>2022200721</v>
          </cell>
          <cell r="B164" t="str">
            <v>袁邦玮</v>
          </cell>
          <cell r="C164" t="str">
            <v>男</v>
          </cell>
          <cell r="D164" t="str">
            <v>汉</v>
          </cell>
          <cell r="E164" t="str">
            <v>共青团员</v>
          </cell>
          <cell r="F164" t="str">
            <v>交通运输规划与管理</v>
          </cell>
        </row>
        <row r="165">
          <cell r="A165">
            <v>2022200699</v>
          </cell>
          <cell r="B165" t="str">
            <v>张宇昂</v>
          </cell>
          <cell r="C165" t="str">
            <v>男</v>
          </cell>
          <cell r="D165" t="str">
            <v>汉</v>
          </cell>
          <cell r="E165" t="str">
            <v>共青团员</v>
          </cell>
          <cell r="F165" t="str">
            <v>交通运输规划与管理</v>
          </cell>
        </row>
        <row r="166">
          <cell r="A166">
            <v>2022200784</v>
          </cell>
          <cell r="B166" t="str">
            <v>王睿琛</v>
          </cell>
          <cell r="C166" t="str">
            <v>男</v>
          </cell>
          <cell r="D166" t="str">
            <v>汉</v>
          </cell>
          <cell r="E166" t="str">
            <v>中国共产党党员</v>
          </cell>
          <cell r="F166" t="str">
            <v>安全科学与工程</v>
          </cell>
        </row>
        <row r="167">
          <cell r="A167">
            <v>2022200782</v>
          </cell>
          <cell r="B167" t="str">
            <v>黄然</v>
          </cell>
          <cell r="C167" t="str">
            <v>男</v>
          </cell>
          <cell r="D167" t="str">
            <v>汉</v>
          </cell>
          <cell r="E167" t="str">
            <v>共青团员</v>
          </cell>
          <cell r="F167" t="str">
            <v>安全科学与工程</v>
          </cell>
        </row>
        <row r="168">
          <cell r="A168">
            <v>2022200719</v>
          </cell>
          <cell r="B168" t="str">
            <v>谢安昊</v>
          </cell>
          <cell r="C168" t="str">
            <v>男</v>
          </cell>
          <cell r="D168" t="str">
            <v>汉</v>
          </cell>
          <cell r="E168" t="str">
            <v>共青团员</v>
          </cell>
          <cell r="F168" t="str">
            <v>交通运输规划与管理</v>
          </cell>
        </row>
        <row r="169">
          <cell r="A169">
            <v>2022200705</v>
          </cell>
          <cell r="B169" t="str">
            <v>宋杰</v>
          </cell>
          <cell r="C169" t="str">
            <v>男</v>
          </cell>
          <cell r="D169" t="str">
            <v>汉</v>
          </cell>
          <cell r="E169" t="str">
            <v>中国共产党党员</v>
          </cell>
          <cell r="F169" t="str">
            <v>交通运输规划与管理</v>
          </cell>
        </row>
        <row r="170">
          <cell r="A170">
            <v>2022200700</v>
          </cell>
          <cell r="B170" t="str">
            <v>姜俊伯</v>
          </cell>
          <cell r="C170" t="str">
            <v>男</v>
          </cell>
          <cell r="D170" t="str">
            <v>汉</v>
          </cell>
          <cell r="E170" t="str">
            <v>中国共产党党员</v>
          </cell>
          <cell r="F170" t="str">
            <v>交通运输规划与管理</v>
          </cell>
        </row>
        <row r="171">
          <cell r="A171">
            <v>2022200716</v>
          </cell>
          <cell r="B171" t="str">
            <v>李晴</v>
          </cell>
          <cell r="C171" t="str">
            <v>女</v>
          </cell>
          <cell r="D171" t="str">
            <v>汉</v>
          </cell>
          <cell r="E171" t="str">
            <v>中国共产党党员</v>
          </cell>
          <cell r="F171" t="str">
            <v>交通运输规划与管理</v>
          </cell>
        </row>
        <row r="172">
          <cell r="A172">
            <v>2022200698</v>
          </cell>
          <cell r="B172" t="str">
            <v>董文青</v>
          </cell>
          <cell r="C172" t="str">
            <v>女</v>
          </cell>
          <cell r="D172" t="str">
            <v>汉</v>
          </cell>
          <cell r="E172" t="str">
            <v>中国共产党党员</v>
          </cell>
          <cell r="F172" t="str">
            <v>交通运输规划与管理</v>
          </cell>
        </row>
        <row r="173">
          <cell r="A173">
            <v>2022200697</v>
          </cell>
          <cell r="B173" t="str">
            <v>代盛仪</v>
          </cell>
          <cell r="C173" t="str">
            <v>男</v>
          </cell>
          <cell r="D173" t="str">
            <v>汉</v>
          </cell>
          <cell r="E173" t="str">
            <v>中国共产党党员</v>
          </cell>
          <cell r="F173" t="str">
            <v>交通运输规划与管理</v>
          </cell>
        </row>
        <row r="174">
          <cell r="A174">
            <v>2022200710</v>
          </cell>
          <cell r="B174" t="str">
            <v>古兴茹</v>
          </cell>
          <cell r="C174" t="str">
            <v>女</v>
          </cell>
          <cell r="D174" t="str">
            <v>汉</v>
          </cell>
          <cell r="E174" t="str">
            <v>中国共产党预备党员</v>
          </cell>
          <cell r="F174" t="str">
            <v>交通运输规划与管理</v>
          </cell>
        </row>
        <row r="175">
          <cell r="A175">
            <v>2022200724</v>
          </cell>
          <cell r="B175" t="str">
            <v>伍成城</v>
          </cell>
          <cell r="C175" t="str">
            <v>男</v>
          </cell>
          <cell r="D175" t="str">
            <v>汉</v>
          </cell>
          <cell r="E175" t="str">
            <v>共青团员</v>
          </cell>
          <cell r="F175" t="str">
            <v>交通运输规划与管理</v>
          </cell>
        </row>
        <row r="176">
          <cell r="A176">
            <v>2022200692</v>
          </cell>
          <cell r="B176" t="str">
            <v>何顺锋</v>
          </cell>
          <cell r="C176" t="str">
            <v>男</v>
          </cell>
          <cell r="D176" t="str">
            <v>汉</v>
          </cell>
          <cell r="E176" t="str">
            <v>共青团员</v>
          </cell>
          <cell r="F176" t="str">
            <v>交通运输规划与管理</v>
          </cell>
        </row>
        <row r="177">
          <cell r="A177">
            <v>2022200722</v>
          </cell>
          <cell r="B177" t="str">
            <v>张鹏</v>
          </cell>
          <cell r="C177" t="str">
            <v>男</v>
          </cell>
          <cell r="D177" t="str">
            <v>汉</v>
          </cell>
          <cell r="E177" t="str">
            <v>共青团员</v>
          </cell>
          <cell r="F177" t="str">
            <v>交通运输规划与管理</v>
          </cell>
        </row>
        <row r="178">
          <cell r="A178">
            <v>2022200703</v>
          </cell>
          <cell r="B178" t="str">
            <v>祖鑫雨</v>
          </cell>
          <cell r="C178" t="str">
            <v>女</v>
          </cell>
          <cell r="D178" t="str">
            <v>汉</v>
          </cell>
          <cell r="E178" t="str">
            <v>中国共产党党员</v>
          </cell>
          <cell r="F178" t="str">
            <v>交通运输规划与管理</v>
          </cell>
        </row>
        <row r="179">
          <cell r="A179">
            <v>2022200714</v>
          </cell>
          <cell r="B179" t="str">
            <v>詹雨</v>
          </cell>
          <cell r="C179" t="str">
            <v>女</v>
          </cell>
          <cell r="D179" t="str">
            <v>汉</v>
          </cell>
          <cell r="E179" t="str">
            <v>中国共产党党员</v>
          </cell>
          <cell r="F179" t="str">
            <v>交通运输规划与管理</v>
          </cell>
        </row>
        <row r="180">
          <cell r="A180">
            <v>2022200706</v>
          </cell>
          <cell r="B180" t="str">
            <v>张沛文</v>
          </cell>
          <cell r="C180" t="str">
            <v>女</v>
          </cell>
          <cell r="D180" t="str">
            <v>汉</v>
          </cell>
          <cell r="E180" t="str">
            <v>共青团员</v>
          </cell>
          <cell r="F180" t="str">
            <v>交通运输规划与管理</v>
          </cell>
        </row>
        <row r="181">
          <cell r="A181">
            <v>2022200695</v>
          </cell>
          <cell r="B181" t="str">
            <v>廖洋</v>
          </cell>
          <cell r="C181" t="str">
            <v>男</v>
          </cell>
          <cell r="D181" t="str">
            <v>汉</v>
          </cell>
          <cell r="E181" t="str">
            <v>中国共产党党员</v>
          </cell>
          <cell r="F181" t="str">
            <v>交通运输规划与管理</v>
          </cell>
        </row>
        <row r="182">
          <cell r="A182">
            <v>2022200701</v>
          </cell>
          <cell r="B182" t="str">
            <v>朱慧清</v>
          </cell>
          <cell r="C182" t="str">
            <v>男</v>
          </cell>
          <cell r="D182" t="str">
            <v>汉</v>
          </cell>
          <cell r="E182" t="str">
            <v>中国共产党党员</v>
          </cell>
          <cell r="F182" t="str">
            <v>交通运输规划与管理</v>
          </cell>
        </row>
        <row r="183">
          <cell r="A183">
            <v>2022200704</v>
          </cell>
          <cell r="B183" t="str">
            <v>郝子萱</v>
          </cell>
          <cell r="C183" t="str">
            <v>女</v>
          </cell>
          <cell r="D183" t="str">
            <v>汉</v>
          </cell>
          <cell r="E183" t="str">
            <v>共青团员</v>
          </cell>
          <cell r="F183" t="str">
            <v>交通运输规划与管理</v>
          </cell>
        </row>
        <row r="184">
          <cell r="A184">
            <v>2022200691</v>
          </cell>
          <cell r="B184" t="str">
            <v>陈浩东</v>
          </cell>
          <cell r="C184" t="str">
            <v>男</v>
          </cell>
          <cell r="D184" t="str">
            <v>汉</v>
          </cell>
          <cell r="E184" t="str">
            <v>中国共产党党员</v>
          </cell>
          <cell r="F184" t="str">
            <v>交通运输规划与管理</v>
          </cell>
        </row>
        <row r="185">
          <cell r="A185">
            <v>2022200779</v>
          </cell>
          <cell r="B185" t="str">
            <v>宫丽婷</v>
          </cell>
          <cell r="C185" t="str">
            <v>女</v>
          </cell>
          <cell r="D185" t="str">
            <v>汉</v>
          </cell>
          <cell r="E185" t="str">
            <v>中国共产党党员</v>
          </cell>
          <cell r="F185" t="str">
            <v>安全科学与工程</v>
          </cell>
        </row>
        <row r="186">
          <cell r="A186">
            <v>2022200693</v>
          </cell>
          <cell r="B186" t="str">
            <v>李莎</v>
          </cell>
          <cell r="C186" t="str">
            <v>女</v>
          </cell>
          <cell r="D186" t="str">
            <v>汉</v>
          </cell>
          <cell r="E186" t="str">
            <v>共青团员</v>
          </cell>
          <cell r="F186" t="str">
            <v>交通运输规划与管理</v>
          </cell>
        </row>
        <row r="187">
          <cell r="A187">
            <v>2022200780</v>
          </cell>
          <cell r="B187" t="str">
            <v>黄胤</v>
          </cell>
          <cell r="C187" t="str">
            <v>男</v>
          </cell>
          <cell r="D187" t="str">
            <v>汉</v>
          </cell>
          <cell r="E187" t="str">
            <v>中国共产党党员</v>
          </cell>
          <cell r="F187" t="str">
            <v>安全科学与工程</v>
          </cell>
        </row>
        <row r="188">
          <cell r="A188">
            <v>2022200715</v>
          </cell>
          <cell r="B188" t="str">
            <v>刘英杰</v>
          </cell>
          <cell r="C188" t="str">
            <v>男</v>
          </cell>
          <cell r="D188" t="str">
            <v>汉</v>
          </cell>
          <cell r="E188" t="str">
            <v>中国共产党预备党员</v>
          </cell>
          <cell r="F188" t="str">
            <v>交通运输规划与管理</v>
          </cell>
        </row>
        <row r="189">
          <cell r="A189">
            <v>2022200708</v>
          </cell>
          <cell r="B189" t="str">
            <v>梁洁林</v>
          </cell>
          <cell r="C189" t="str">
            <v>女</v>
          </cell>
          <cell r="D189" t="str">
            <v>汉</v>
          </cell>
          <cell r="E189" t="str">
            <v>中国共产党党员</v>
          </cell>
          <cell r="F189" t="str">
            <v>交通运输规划与管理</v>
          </cell>
        </row>
        <row r="190">
          <cell r="A190">
            <v>2022200781</v>
          </cell>
          <cell r="B190" t="str">
            <v>陈姣璇</v>
          </cell>
          <cell r="C190" t="str">
            <v>女</v>
          </cell>
          <cell r="D190" t="str">
            <v>汉</v>
          </cell>
          <cell r="E190" t="str">
            <v>共青团员</v>
          </cell>
          <cell r="F190" t="str">
            <v>安全科学与工程</v>
          </cell>
        </row>
        <row r="191">
          <cell r="A191">
            <v>2022200711</v>
          </cell>
          <cell r="B191" t="str">
            <v>赵煜</v>
          </cell>
          <cell r="C191" t="str">
            <v>女</v>
          </cell>
          <cell r="D191" t="str">
            <v>汉</v>
          </cell>
          <cell r="E191" t="str">
            <v>中国共产党党员</v>
          </cell>
          <cell r="F191" t="str">
            <v>交通运输规划与管理</v>
          </cell>
        </row>
        <row r="192">
          <cell r="A192">
            <v>2022200694</v>
          </cell>
          <cell r="B192" t="str">
            <v>彭超凡</v>
          </cell>
          <cell r="C192" t="str">
            <v>男</v>
          </cell>
          <cell r="D192" t="str">
            <v>汉</v>
          </cell>
          <cell r="E192" t="str">
            <v>共青团员</v>
          </cell>
          <cell r="F192" t="str">
            <v>交通运输规划与管理</v>
          </cell>
        </row>
        <row r="193">
          <cell r="A193">
            <v>2022200702</v>
          </cell>
          <cell r="B193" t="str">
            <v>徐雅洁</v>
          </cell>
          <cell r="C193" t="str">
            <v>女</v>
          </cell>
          <cell r="D193" t="str">
            <v>汉</v>
          </cell>
          <cell r="E193" t="str">
            <v>中国共产党党员</v>
          </cell>
          <cell r="F193" t="str">
            <v>交通运输规划与管理</v>
          </cell>
        </row>
        <row r="194">
          <cell r="A194">
            <v>2022200696</v>
          </cell>
          <cell r="B194" t="str">
            <v>罗佳楠</v>
          </cell>
          <cell r="C194" t="str">
            <v>女</v>
          </cell>
          <cell r="D194" t="str">
            <v>汉</v>
          </cell>
          <cell r="E194" t="str">
            <v>共青团员</v>
          </cell>
          <cell r="F194" t="str">
            <v>交通运输规划与管理</v>
          </cell>
        </row>
        <row r="195">
          <cell r="A195">
            <v>2022200783</v>
          </cell>
          <cell r="B195" t="str">
            <v>陈澄</v>
          </cell>
          <cell r="C195" t="str">
            <v>女</v>
          </cell>
          <cell r="D195" t="str">
            <v>汉</v>
          </cell>
          <cell r="E195" t="str">
            <v>共青团员</v>
          </cell>
          <cell r="F195" t="str">
            <v>安全科学与工程</v>
          </cell>
        </row>
        <row r="196">
          <cell r="A196">
            <v>2022200712</v>
          </cell>
          <cell r="B196" t="str">
            <v>皮雪清</v>
          </cell>
          <cell r="C196" t="str">
            <v>女</v>
          </cell>
          <cell r="D196" t="str">
            <v>汉</v>
          </cell>
          <cell r="E196" t="str">
            <v>中国共产党预备党员</v>
          </cell>
          <cell r="F196" t="str">
            <v>交通运输规划与管理</v>
          </cell>
        </row>
        <row r="197">
          <cell r="A197">
            <v>2022200709</v>
          </cell>
          <cell r="B197" t="str">
            <v>邓永洁</v>
          </cell>
          <cell r="C197" t="str">
            <v>男</v>
          </cell>
          <cell r="D197" t="str">
            <v>汉</v>
          </cell>
          <cell r="E197" t="str">
            <v>中国共产党预备党员</v>
          </cell>
          <cell r="F197" t="str">
            <v>交通运输规划与管理</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7"/>
  <sheetViews>
    <sheetView tabSelected="1" topLeftCell="R1" zoomScale="95" zoomScaleNormal="95" workbookViewId="0">
      <pane ySplit="2" topLeftCell="A141" activePane="bottomLeft" state="frozen"/>
      <selection pane="bottomLeft" activeCell="V336" sqref="V336"/>
    </sheetView>
  </sheetViews>
  <sheetFormatPr defaultColWidth="9" defaultRowHeight="14.25"/>
  <cols>
    <col min="1" max="1" width="4.625" style="14" customWidth="1"/>
    <col min="2" max="2" width="10.125" style="15" customWidth="1"/>
    <col min="3" max="3" width="6.25" style="15" customWidth="1"/>
    <col min="4" max="4" width="16.625" style="16" customWidth="1"/>
    <col min="5" max="5" width="15.25" style="16" customWidth="1"/>
    <col min="6" max="6" width="8.75" style="16" customWidth="1"/>
    <col min="7" max="7" width="11.375" style="16" customWidth="1"/>
    <col min="8" max="8" width="82.25" style="16" customWidth="1"/>
    <col min="9" max="9" width="6.625" style="16" customWidth="1"/>
    <col min="10" max="10" width="7.5" style="16" customWidth="1"/>
    <col min="11" max="11" width="4.875" style="16" customWidth="1"/>
    <col min="12" max="12" width="26.25" style="16" customWidth="1"/>
    <col min="13" max="13" width="4.875" style="16" customWidth="1"/>
    <col min="14" max="14" width="6.375" style="16" customWidth="1"/>
    <col min="15" max="15" width="4.875" style="16" customWidth="1"/>
    <col min="16" max="16" width="12.375" style="16" customWidth="1"/>
    <col min="17" max="17" width="5.75" style="16" customWidth="1"/>
    <col min="18" max="18" width="30.625" style="16" customWidth="1"/>
    <col min="19" max="19" width="5.75" style="16" customWidth="1"/>
    <col min="20" max="20" width="77.25" style="16" customWidth="1"/>
    <col min="21" max="21" width="6.625" style="16" customWidth="1"/>
    <col min="22" max="22" width="10.375" style="16" customWidth="1"/>
    <col min="23" max="23" width="9.75" style="17" customWidth="1"/>
    <col min="24" max="24" width="42.125" style="16" customWidth="1"/>
    <col min="25" max="25" width="34" style="16" customWidth="1"/>
    <col min="26" max="26" width="69.75" style="16" customWidth="1"/>
    <col min="27" max="27" width="10.375" style="16" customWidth="1"/>
    <col min="28" max="28" width="9.75" style="16" customWidth="1"/>
    <col min="29" max="29" width="7.5" style="17" customWidth="1"/>
    <col min="30" max="30" width="7.125" style="16" customWidth="1"/>
    <col min="31" max="16384" width="9" style="14"/>
  </cols>
  <sheetData>
    <row r="1" spans="1:30">
      <c r="A1" s="74" t="s">
        <v>0</v>
      </c>
      <c r="B1" s="75" t="s">
        <v>1</v>
      </c>
      <c r="C1" s="75" t="s">
        <v>2</v>
      </c>
      <c r="D1" s="76" t="s">
        <v>3</v>
      </c>
      <c r="E1" s="73" t="s">
        <v>4</v>
      </c>
      <c r="F1" s="73" t="s">
        <v>5</v>
      </c>
      <c r="G1" s="73" t="s">
        <v>6</v>
      </c>
      <c r="H1" s="73" t="s">
        <v>7</v>
      </c>
      <c r="I1" s="73"/>
      <c r="J1" s="73"/>
      <c r="K1" s="73"/>
      <c r="L1" s="73"/>
      <c r="M1" s="73"/>
      <c r="N1" s="73"/>
      <c r="O1" s="73"/>
      <c r="P1" s="73"/>
      <c r="Q1" s="73"/>
      <c r="R1" s="73"/>
      <c r="S1" s="73"/>
      <c r="T1" s="73"/>
      <c r="U1" s="73"/>
      <c r="V1" s="73" t="s">
        <v>8</v>
      </c>
      <c r="W1" s="78" t="s">
        <v>9</v>
      </c>
      <c r="X1" s="73" t="s">
        <v>10</v>
      </c>
      <c r="Y1" s="73"/>
      <c r="Z1" s="73"/>
      <c r="AA1" s="73" t="s">
        <v>11</v>
      </c>
      <c r="AB1" s="73" t="s">
        <v>12</v>
      </c>
      <c r="AC1" s="78" t="s">
        <v>13</v>
      </c>
      <c r="AD1" s="79" t="s">
        <v>14</v>
      </c>
    </row>
    <row r="2" spans="1:30" ht="25.5">
      <c r="A2" s="74"/>
      <c r="B2" s="75"/>
      <c r="C2" s="75"/>
      <c r="D2" s="77"/>
      <c r="E2" s="73"/>
      <c r="F2" s="73"/>
      <c r="G2" s="73"/>
      <c r="H2" s="18" t="s">
        <v>15</v>
      </c>
      <c r="I2" s="18" t="s">
        <v>16</v>
      </c>
      <c r="J2" s="18" t="s">
        <v>17</v>
      </c>
      <c r="K2" s="18" t="s">
        <v>16</v>
      </c>
      <c r="L2" s="18" t="s">
        <v>18</v>
      </c>
      <c r="M2" s="18" t="s">
        <v>16</v>
      </c>
      <c r="N2" s="18" t="s">
        <v>19</v>
      </c>
      <c r="O2" s="18" t="s">
        <v>16</v>
      </c>
      <c r="P2" s="18" t="s">
        <v>20</v>
      </c>
      <c r="Q2" s="18" t="s">
        <v>16</v>
      </c>
      <c r="R2" s="18" t="s">
        <v>21</v>
      </c>
      <c r="S2" s="18" t="s">
        <v>16</v>
      </c>
      <c r="T2" s="18" t="s">
        <v>22</v>
      </c>
      <c r="U2" s="18" t="s">
        <v>16</v>
      </c>
      <c r="V2" s="73"/>
      <c r="W2" s="78"/>
      <c r="X2" s="18" t="s">
        <v>23</v>
      </c>
      <c r="Y2" s="18" t="s">
        <v>24</v>
      </c>
      <c r="Z2" s="18" t="s">
        <v>25</v>
      </c>
      <c r="AA2" s="73"/>
      <c r="AB2" s="73"/>
      <c r="AC2" s="78"/>
      <c r="AD2" s="80"/>
    </row>
    <row r="3" spans="1:30" s="1" customFormat="1" ht="25.5">
      <c r="A3" s="19">
        <v>1</v>
      </c>
      <c r="B3" s="20">
        <v>2022211211</v>
      </c>
      <c r="C3" s="20" t="s">
        <v>26</v>
      </c>
      <c r="D3" s="20" t="s">
        <v>27</v>
      </c>
      <c r="E3" s="20" t="s">
        <v>28</v>
      </c>
      <c r="F3" s="20">
        <v>82.74</v>
      </c>
      <c r="G3" s="20">
        <f t="shared" ref="G3:G66" si="0">F3*0.45</f>
        <v>37.232999999999997</v>
      </c>
      <c r="H3" s="20"/>
      <c r="I3" s="20">
        <v>0</v>
      </c>
      <c r="J3" s="20"/>
      <c r="K3" s="20">
        <v>0</v>
      </c>
      <c r="L3" s="20"/>
      <c r="M3" s="20">
        <v>0</v>
      </c>
      <c r="N3" s="20"/>
      <c r="O3" s="20">
        <v>0</v>
      </c>
      <c r="P3" s="20"/>
      <c r="Q3" s="20">
        <v>0</v>
      </c>
      <c r="R3" s="20"/>
      <c r="S3" s="20">
        <v>0</v>
      </c>
      <c r="T3" s="20"/>
      <c r="U3" s="20">
        <v>0</v>
      </c>
      <c r="V3" s="20">
        <f t="shared" ref="V3:V31" si="1">I3+K3+M3+O3+Q3+S3+U3</f>
        <v>0</v>
      </c>
      <c r="W3" s="25">
        <f>V3*0.45</f>
        <v>0</v>
      </c>
      <c r="X3" s="20"/>
      <c r="Y3" s="20"/>
      <c r="Z3" s="20" t="s">
        <v>29</v>
      </c>
      <c r="AA3" s="20">
        <v>1.75</v>
      </c>
      <c r="AB3" s="20">
        <f>AA3*0.1</f>
        <v>0.17500000000000002</v>
      </c>
      <c r="AC3" s="25">
        <f>AB3+W3+G3</f>
        <v>37.407999999999994</v>
      </c>
      <c r="AD3" s="20" t="s">
        <v>30</v>
      </c>
    </row>
    <row r="4" spans="1:30" s="1" customFormat="1" ht="12.75">
      <c r="A4" s="19">
        <v>2</v>
      </c>
      <c r="B4" s="20">
        <v>2022211212</v>
      </c>
      <c r="C4" s="20" t="s">
        <v>31</v>
      </c>
      <c r="D4" s="20" t="s">
        <v>27</v>
      </c>
      <c r="E4" s="20" t="s">
        <v>32</v>
      </c>
      <c r="F4" s="20">
        <v>83.83</v>
      </c>
      <c r="G4" s="20">
        <f t="shared" si="0"/>
        <v>37.723500000000001</v>
      </c>
      <c r="H4" s="20"/>
      <c r="I4" s="20">
        <v>0</v>
      </c>
      <c r="J4" s="20"/>
      <c r="K4" s="20">
        <v>0</v>
      </c>
      <c r="L4" s="20"/>
      <c r="M4" s="20">
        <v>0</v>
      </c>
      <c r="N4" s="20"/>
      <c r="O4" s="20">
        <v>0</v>
      </c>
      <c r="P4" s="20"/>
      <c r="Q4" s="20">
        <v>0</v>
      </c>
      <c r="R4" s="20"/>
      <c r="S4" s="20">
        <v>0</v>
      </c>
      <c r="T4" s="20"/>
      <c r="U4" s="20">
        <v>0</v>
      </c>
      <c r="V4" s="20">
        <f t="shared" si="1"/>
        <v>0</v>
      </c>
      <c r="W4" s="25">
        <f>V4*0.45</f>
        <v>0</v>
      </c>
      <c r="X4" s="20"/>
      <c r="Y4" s="20"/>
      <c r="Z4" s="20"/>
      <c r="AA4" s="20">
        <v>0</v>
      </c>
      <c r="AB4" s="20">
        <f t="shared" ref="AB4:AB67" si="2">AA4*0.1</f>
        <v>0</v>
      </c>
      <c r="AC4" s="25">
        <f>AB4+W4+G4</f>
        <v>37.723500000000001</v>
      </c>
      <c r="AD4" s="20" t="s">
        <v>30</v>
      </c>
    </row>
    <row r="5" spans="1:30" s="1" customFormat="1" ht="89.25">
      <c r="A5" s="19">
        <v>3</v>
      </c>
      <c r="B5" s="20">
        <v>2022211213</v>
      </c>
      <c r="C5" s="21" t="s">
        <v>33</v>
      </c>
      <c r="D5" s="20" t="s">
        <v>27</v>
      </c>
      <c r="E5" s="20" t="s">
        <v>34</v>
      </c>
      <c r="F5" s="20">
        <v>85.64</v>
      </c>
      <c r="G5" s="20">
        <f t="shared" si="0"/>
        <v>38.538000000000004</v>
      </c>
      <c r="H5" s="20"/>
      <c r="I5" s="20">
        <v>0</v>
      </c>
      <c r="J5" s="20"/>
      <c r="K5" s="20">
        <v>0</v>
      </c>
      <c r="L5" s="20"/>
      <c r="M5" s="20">
        <v>0</v>
      </c>
      <c r="N5" s="20"/>
      <c r="O5" s="20">
        <v>0</v>
      </c>
      <c r="P5" s="24" t="s">
        <v>35</v>
      </c>
      <c r="Q5" s="20">
        <v>0.2</v>
      </c>
      <c r="R5" s="20"/>
      <c r="S5" s="20">
        <v>0</v>
      </c>
      <c r="T5" s="26" t="s">
        <v>36</v>
      </c>
      <c r="U5" s="20">
        <v>0</v>
      </c>
      <c r="V5" s="20">
        <f t="shared" si="1"/>
        <v>0.2</v>
      </c>
      <c r="W5" s="25">
        <f>V5*0.45</f>
        <v>9.0000000000000011E-2</v>
      </c>
      <c r="X5" s="20"/>
      <c r="Y5" s="20"/>
      <c r="Z5" s="20"/>
      <c r="AA5" s="20">
        <v>0</v>
      </c>
      <c r="AB5" s="20">
        <f t="shared" si="2"/>
        <v>0</v>
      </c>
      <c r="AC5" s="25">
        <f>AB5+W5+G5</f>
        <v>38.628000000000007</v>
      </c>
      <c r="AD5" s="20" t="s">
        <v>30</v>
      </c>
    </row>
    <row r="6" spans="1:30" s="1" customFormat="1" ht="216">
      <c r="A6" s="19">
        <v>4</v>
      </c>
      <c r="B6" s="20">
        <v>2022211214</v>
      </c>
      <c r="C6" s="20" t="s">
        <v>37</v>
      </c>
      <c r="D6" s="20" t="s">
        <v>27</v>
      </c>
      <c r="E6" s="19" t="s">
        <v>38</v>
      </c>
      <c r="F6" s="19">
        <v>82.95</v>
      </c>
      <c r="G6" s="20">
        <f t="shared" si="0"/>
        <v>37.327500000000001</v>
      </c>
      <c r="H6" s="19"/>
      <c r="I6" s="19">
        <v>0</v>
      </c>
      <c r="J6" s="19"/>
      <c r="K6" s="19">
        <v>0</v>
      </c>
      <c r="L6" s="19"/>
      <c r="M6" s="19">
        <v>0</v>
      </c>
      <c r="N6" s="19" t="s">
        <v>39</v>
      </c>
      <c r="O6" s="19">
        <v>12</v>
      </c>
      <c r="P6" s="19"/>
      <c r="Q6" s="19">
        <v>0</v>
      </c>
      <c r="R6" s="19"/>
      <c r="S6" s="19">
        <v>0</v>
      </c>
      <c r="T6" s="19"/>
      <c r="U6" s="19">
        <v>0</v>
      </c>
      <c r="V6" s="20">
        <f t="shared" si="1"/>
        <v>12</v>
      </c>
      <c r="W6" s="25">
        <f>V6*0.45</f>
        <v>5.4</v>
      </c>
      <c r="X6" s="19" t="s">
        <v>40</v>
      </c>
      <c r="Y6" s="19" t="s">
        <v>41</v>
      </c>
      <c r="Z6" s="19" t="s">
        <v>42</v>
      </c>
      <c r="AA6" s="19">
        <v>6.75</v>
      </c>
      <c r="AB6" s="20">
        <f t="shared" si="2"/>
        <v>0.67500000000000004</v>
      </c>
      <c r="AC6" s="25">
        <f>AB6+W6+G6</f>
        <v>43.402500000000003</v>
      </c>
      <c r="AD6" s="20" t="s">
        <v>30</v>
      </c>
    </row>
    <row r="7" spans="1:30" s="1" customFormat="1" ht="12.75">
      <c r="A7" s="19">
        <v>5</v>
      </c>
      <c r="B7" s="20">
        <v>2022211215</v>
      </c>
      <c r="C7" s="20" t="s">
        <v>43</v>
      </c>
      <c r="D7" s="20" t="s">
        <v>27</v>
      </c>
      <c r="E7" s="20" t="s">
        <v>44</v>
      </c>
      <c r="F7" s="20">
        <v>80.040000000000006</v>
      </c>
      <c r="G7" s="20">
        <f t="shared" si="0"/>
        <v>36.018000000000001</v>
      </c>
      <c r="H7" s="20"/>
      <c r="I7" s="20">
        <v>0</v>
      </c>
      <c r="J7" s="20"/>
      <c r="K7" s="20">
        <v>0</v>
      </c>
      <c r="L7" s="20"/>
      <c r="M7" s="20">
        <v>0</v>
      </c>
      <c r="N7" s="20"/>
      <c r="O7" s="20">
        <v>0</v>
      </c>
      <c r="P7" s="20"/>
      <c r="Q7" s="20">
        <v>0</v>
      </c>
      <c r="R7" s="20"/>
      <c r="S7" s="20">
        <v>0</v>
      </c>
      <c r="T7" s="27" t="s">
        <v>45</v>
      </c>
      <c r="U7" s="20">
        <v>7</v>
      </c>
      <c r="V7" s="20">
        <f t="shared" si="1"/>
        <v>7</v>
      </c>
      <c r="W7" s="25">
        <f t="shared" ref="W7:W38" si="3">V7*0.45</f>
        <v>3.15</v>
      </c>
      <c r="X7" s="20"/>
      <c r="Y7" s="20"/>
      <c r="Z7" s="20"/>
      <c r="AA7" s="20">
        <v>0</v>
      </c>
      <c r="AB7" s="20">
        <f t="shared" si="2"/>
        <v>0</v>
      </c>
      <c r="AC7" s="25">
        <f t="shared" ref="AC7:AC70" si="4">AB7+W7+G7</f>
        <v>39.167999999999999</v>
      </c>
      <c r="AD7" s="20" t="s">
        <v>30</v>
      </c>
    </row>
    <row r="8" spans="1:30" s="1" customFormat="1" ht="12.75">
      <c r="A8" s="19">
        <v>6</v>
      </c>
      <c r="B8" s="20">
        <v>2022211216</v>
      </c>
      <c r="C8" s="20" t="s">
        <v>46</v>
      </c>
      <c r="D8" s="20" t="s">
        <v>27</v>
      </c>
      <c r="E8" s="20" t="s">
        <v>47</v>
      </c>
      <c r="F8" s="20">
        <v>83.95</v>
      </c>
      <c r="G8" s="20">
        <f t="shared" si="0"/>
        <v>37.777500000000003</v>
      </c>
      <c r="H8" s="20"/>
      <c r="I8" s="20">
        <v>0</v>
      </c>
      <c r="J8" s="20"/>
      <c r="K8" s="20">
        <v>0</v>
      </c>
      <c r="L8" s="20"/>
      <c r="M8" s="20">
        <v>0</v>
      </c>
      <c r="N8" s="20"/>
      <c r="O8" s="20">
        <v>0</v>
      </c>
      <c r="P8" s="20"/>
      <c r="Q8" s="20">
        <v>0</v>
      </c>
      <c r="R8" s="20"/>
      <c r="S8" s="20">
        <v>0</v>
      </c>
      <c r="T8" s="20"/>
      <c r="U8" s="20">
        <v>0</v>
      </c>
      <c r="V8" s="20">
        <f t="shared" si="1"/>
        <v>0</v>
      </c>
      <c r="W8" s="25">
        <f t="shared" si="3"/>
        <v>0</v>
      </c>
      <c r="X8" s="20" t="s">
        <v>48</v>
      </c>
      <c r="Y8" s="20"/>
      <c r="Z8" s="20"/>
      <c r="AA8" s="20">
        <v>2</v>
      </c>
      <c r="AB8" s="20">
        <f t="shared" si="2"/>
        <v>0.2</v>
      </c>
      <c r="AC8" s="25">
        <f t="shared" si="4"/>
        <v>37.977500000000006</v>
      </c>
      <c r="AD8" s="20" t="s">
        <v>30</v>
      </c>
    </row>
    <row r="9" spans="1:30" s="1" customFormat="1" ht="12.75">
      <c r="A9" s="19">
        <v>7</v>
      </c>
      <c r="B9" s="20">
        <v>2022211217</v>
      </c>
      <c r="C9" s="20" t="s">
        <v>49</v>
      </c>
      <c r="D9" s="20" t="s">
        <v>27</v>
      </c>
      <c r="E9" s="20" t="s">
        <v>50</v>
      </c>
      <c r="F9" s="20">
        <v>85.44</v>
      </c>
      <c r="G9" s="20">
        <f t="shared" si="0"/>
        <v>38.448</v>
      </c>
      <c r="H9" s="20"/>
      <c r="I9" s="20">
        <v>0</v>
      </c>
      <c r="J9" s="20"/>
      <c r="K9" s="20">
        <v>0</v>
      </c>
      <c r="L9" s="20"/>
      <c r="M9" s="20">
        <v>0</v>
      </c>
      <c r="N9" s="20"/>
      <c r="O9" s="20">
        <v>0</v>
      </c>
      <c r="P9" s="20"/>
      <c r="Q9" s="20">
        <v>0</v>
      </c>
      <c r="R9" s="20"/>
      <c r="S9" s="20">
        <v>0</v>
      </c>
      <c r="T9" s="20" t="s">
        <v>51</v>
      </c>
      <c r="U9" s="20">
        <v>10</v>
      </c>
      <c r="V9" s="20">
        <f t="shared" si="1"/>
        <v>10</v>
      </c>
      <c r="W9" s="25">
        <f t="shared" si="3"/>
        <v>4.5</v>
      </c>
      <c r="X9" s="20"/>
      <c r="Y9" s="20"/>
      <c r="Z9" s="20"/>
      <c r="AA9" s="20">
        <v>0</v>
      </c>
      <c r="AB9" s="20">
        <f t="shared" si="2"/>
        <v>0</v>
      </c>
      <c r="AC9" s="25">
        <f t="shared" si="4"/>
        <v>42.948</v>
      </c>
      <c r="AD9" s="20" t="s">
        <v>30</v>
      </c>
    </row>
    <row r="10" spans="1:30" s="1" customFormat="1" ht="25.5">
      <c r="A10" s="19">
        <v>8</v>
      </c>
      <c r="B10" s="20">
        <v>2022211218</v>
      </c>
      <c r="C10" s="20" t="s">
        <v>52</v>
      </c>
      <c r="D10" s="20" t="s">
        <v>27</v>
      </c>
      <c r="E10" s="20" t="s">
        <v>32</v>
      </c>
      <c r="F10" s="20">
        <v>86.86</v>
      </c>
      <c r="G10" s="20">
        <f t="shared" si="0"/>
        <v>39.087000000000003</v>
      </c>
      <c r="H10" s="20"/>
      <c r="I10" s="20">
        <v>0</v>
      </c>
      <c r="J10" s="20"/>
      <c r="K10" s="20">
        <v>0</v>
      </c>
      <c r="L10" s="20"/>
      <c r="M10" s="20">
        <v>0</v>
      </c>
      <c r="N10" s="20"/>
      <c r="O10" s="20">
        <v>0</v>
      </c>
      <c r="P10" s="20"/>
      <c r="Q10" s="20">
        <v>0</v>
      </c>
      <c r="R10" s="20"/>
      <c r="S10" s="20">
        <v>0</v>
      </c>
      <c r="T10" s="20" t="s">
        <v>53</v>
      </c>
      <c r="U10" s="20">
        <v>15</v>
      </c>
      <c r="V10" s="20">
        <f t="shared" si="1"/>
        <v>15</v>
      </c>
      <c r="W10" s="25">
        <f t="shared" si="3"/>
        <v>6.75</v>
      </c>
      <c r="X10" s="20"/>
      <c r="Y10" s="20"/>
      <c r="Z10" s="20" t="s">
        <v>54</v>
      </c>
      <c r="AA10" s="20">
        <v>6</v>
      </c>
      <c r="AB10" s="20">
        <f t="shared" si="2"/>
        <v>0.60000000000000009</v>
      </c>
      <c r="AC10" s="25">
        <f t="shared" si="4"/>
        <v>46.437000000000005</v>
      </c>
      <c r="AD10" s="20" t="s">
        <v>30</v>
      </c>
    </row>
    <row r="11" spans="1:30" s="1" customFormat="1" ht="108">
      <c r="A11" s="19">
        <v>9</v>
      </c>
      <c r="B11" s="20">
        <v>2022211219</v>
      </c>
      <c r="C11" s="20" t="s">
        <v>55</v>
      </c>
      <c r="D11" s="20" t="s">
        <v>27</v>
      </c>
      <c r="E11" s="20" t="s">
        <v>56</v>
      </c>
      <c r="F11" s="20">
        <v>86.21</v>
      </c>
      <c r="G11" s="20">
        <f t="shared" si="0"/>
        <v>38.794499999999999</v>
      </c>
      <c r="H11" s="20"/>
      <c r="I11" s="20">
        <v>0</v>
      </c>
      <c r="J11" s="20"/>
      <c r="K11" s="20">
        <v>0</v>
      </c>
      <c r="L11" s="20"/>
      <c r="M11" s="20">
        <v>0</v>
      </c>
      <c r="N11" s="20"/>
      <c r="O11" s="20">
        <v>0</v>
      </c>
      <c r="P11" s="19" t="s">
        <v>57</v>
      </c>
      <c r="Q11" s="20">
        <v>25</v>
      </c>
      <c r="R11" s="20"/>
      <c r="S11" s="20">
        <v>0</v>
      </c>
      <c r="T11" s="20"/>
      <c r="U11" s="20"/>
      <c r="V11" s="20">
        <f t="shared" si="1"/>
        <v>25</v>
      </c>
      <c r="W11" s="25">
        <f t="shared" si="3"/>
        <v>11.25</v>
      </c>
      <c r="X11" s="20"/>
      <c r="Y11" s="20"/>
      <c r="Z11" s="20"/>
      <c r="AA11" s="20">
        <v>0</v>
      </c>
      <c r="AB11" s="20">
        <f t="shared" si="2"/>
        <v>0</v>
      </c>
      <c r="AC11" s="25">
        <f t="shared" si="4"/>
        <v>50.044499999999999</v>
      </c>
      <c r="AD11" s="20" t="s">
        <v>30</v>
      </c>
    </row>
    <row r="12" spans="1:30" s="1" customFormat="1" ht="12.75">
      <c r="A12" s="19">
        <v>10</v>
      </c>
      <c r="B12" s="20">
        <v>2022211221</v>
      </c>
      <c r="C12" s="20" t="s">
        <v>58</v>
      </c>
      <c r="D12" s="20" t="s">
        <v>27</v>
      </c>
      <c r="E12" s="20" t="s">
        <v>50</v>
      </c>
      <c r="F12" s="20">
        <v>81.3</v>
      </c>
      <c r="G12" s="20">
        <f t="shared" si="0"/>
        <v>36.585000000000001</v>
      </c>
      <c r="H12" s="20"/>
      <c r="I12" s="20">
        <v>0</v>
      </c>
      <c r="J12" s="20"/>
      <c r="K12" s="20">
        <v>0</v>
      </c>
      <c r="L12" s="20"/>
      <c r="M12" s="20">
        <v>0</v>
      </c>
      <c r="N12" s="20"/>
      <c r="O12" s="20">
        <v>0</v>
      </c>
      <c r="P12" s="20"/>
      <c r="Q12" s="20">
        <v>0</v>
      </c>
      <c r="R12" s="20"/>
      <c r="S12" s="20">
        <v>0</v>
      </c>
      <c r="T12" s="20"/>
      <c r="U12" s="20">
        <v>0</v>
      </c>
      <c r="V12" s="20">
        <f t="shared" si="1"/>
        <v>0</v>
      </c>
      <c r="W12" s="25">
        <f t="shared" si="3"/>
        <v>0</v>
      </c>
      <c r="X12" s="20"/>
      <c r="Y12" s="20"/>
      <c r="Z12" s="20" t="s">
        <v>59</v>
      </c>
      <c r="AA12" s="20">
        <v>4</v>
      </c>
      <c r="AB12" s="20">
        <f t="shared" si="2"/>
        <v>0.4</v>
      </c>
      <c r="AC12" s="25">
        <f t="shared" si="4"/>
        <v>36.984999999999999</v>
      </c>
      <c r="AD12" s="20"/>
    </row>
    <row r="13" spans="1:30" s="1" customFormat="1" ht="12.75">
      <c r="A13" s="19">
        <v>11</v>
      </c>
      <c r="B13" s="20">
        <v>2022211222</v>
      </c>
      <c r="C13" s="20" t="s">
        <v>60</v>
      </c>
      <c r="D13" s="20" t="s">
        <v>27</v>
      </c>
      <c r="E13" s="20" t="s">
        <v>61</v>
      </c>
      <c r="F13" s="20">
        <v>83.93</v>
      </c>
      <c r="G13" s="20">
        <f t="shared" si="0"/>
        <v>37.768500000000003</v>
      </c>
      <c r="H13" s="20"/>
      <c r="I13" s="20">
        <v>0</v>
      </c>
      <c r="J13" s="20"/>
      <c r="K13" s="20">
        <v>0</v>
      </c>
      <c r="L13" s="20"/>
      <c r="M13" s="20">
        <v>0</v>
      </c>
      <c r="N13" s="20"/>
      <c r="O13" s="20">
        <v>0</v>
      </c>
      <c r="P13" s="20"/>
      <c r="Q13" s="20"/>
      <c r="R13" s="20"/>
      <c r="S13" s="20"/>
      <c r="T13" s="20" t="s">
        <v>62</v>
      </c>
      <c r="U13" s="20">
        <v>5</v>
      </c>
      <c r="V13" s="20">
        <f t="shared" si="1"/>
        <v>5</v>
      </c>
      <c r="W13" s="25">
        <f t="shared" si="3"/>
        <v>2.25</v>
      </c>
      <c r="X13" s="20"/>
      <c r="Y13" s="20"/>
      <c r="Z13" s="20"/>
      <c r="AA13" s="20">
        <v>0</v>
      </c>
      <c r="AB13" s="20">
        <f t="shared" si="2"/>
        <v>0</v>
      </c>
      <c r="AC13" s="25">
        <f t="shared" si="4"/>
        <v>40.018500000000003</v>
      </c>
      <c r="AD13" s="20" t="s">
        <v>30</v>
      </c>
    </row>
    <row r="14" spans="1:30" s="1" customFormat="1" ht="12.75">
      <c r="A14" s="19">
        <v>12</v>
      </c>
      <c r="B14" s="20">
        <v>2022211223</v>
      </c>
      <c r="C14" s="20" t="s">
        <v>63</v>
      </c>
      <c r="D14" s="20" t="s">
        <v>27</v>
      </c>
      <c r="E14" s="20" t="s">
        <v>64</v>
      </c>
      <c r="F14" s="20">
        <v>84.53</v>
      </c>
      <c r="G14" s="20">
        <f t="shared" si="0"/>
        <v>38.038499999999999</v>
      </c>
      <c r="H14" s="20"/>
      <c r="I14" s="20">
        <v>0</v>
      </c>
      <c r="J14" s="20"/>
      <c r="K14" s="20">
        <v>0</v>
      </c>
      <c r="L14" s="20"/>
      <c r="M14" s="20">
        <v>0</v>
      </c>
      <c r="N14" s="20"/>
      <c r="O14" s="20">
        <v>0</v>
      </c>
      <c r="P14" s="20"/>
      <c r="Q14" s="20">
        <v>0</v>
      </c>
      <c r="R14" s="20"/>
      <c r="S14" s="20">
        <v>0</v>
      </c>
      <c r="T14" s="20"/>
      <c r="U14" s="20">
        <v>0</v>
      </c>
      <c r="V14" s="20">
        <f t="shared" si="1"/>
        <v>0</v>
      </c>
      <c r="W14" s="25">
        <f t="shared" si="3"/>
        <v>0</v>
      </c>
      <c r="X14" s="20"/>
      <c r="Y14" s="20"/>
      <c r="Z14" s="20"/>
      <c r="AA14" s="20">
        <v>0</v>
      </c>
      <c r="AB14" s="20">
        <f t="shared" si="2"/>
        <v>0</v>
      </c>
      <c r="AC14" s="25">
        <f t="shared" si="4"/>
        <v>38.038499999999999</v>
      </c>
      <c r="AD14" s="20" t="s">
        <v>30</v>
      </c>
    </row>
    <row r="15" spans="1:30" s="1" customFormat="1" ht="12.75">
      <c r="A15" s="19">
        <v>13</v>
      </c>
      <c r="B15" s="20">
        <v>2022211224</v>
      </c>
      <c r="C15" s="20" t="s">
        <v>65</v>
      </c>
      <c r="D15" s="20" t="s">
        <v>27</v>
      </c>
      <c r="E15" s="20" t="s">
        <v>66</v>
      </c>
      <c r="F15" s="20">
        <v>85.14</v>
      </c>
      <c r="G15" s="20">
        <f t="shared" si="0"/>
        <v>38.313000000000002</v>
      </c>
      <c r="H15" s="20"/>
      <c r="I15" s="20">
        <v>0</v>
      </c>
      <c r="J15" s="20"/>
      <c r="K15" s="20">
        <v>0</v>
      </c>
      <c r="L15" s="20"/>
      <c r="M15" s="20">
        <v>0</v>
      </c>
      <c r="N15" s="20"/>
      <c r="O15" s="20">
        <v>0</v>
      </c>
      <c r="P15" s="20"/>
      <c r="Q15" s="20">
        <v>0</v>
      </c>
      <c r="R15" s="20"/>
      <c r="S15" s="20">
        <v>0</v>
      </c>
      <c r="T15" s="20"/>
      <c r="U15" s="20">
        <v>0</v>
      </c>
      <c r="V15" s="20">
        <f t="shared" si="1"/>
        <v>0</v>
      </c>
      <c r="W15" s="25">
        <f t="shared" si="3"/>
        <v>0</v>
      </c>
      <c r="X15" s="20"/>
      <c r="Y15" s="20"/>
      <c r="Z15" s="20"/>
      <c r="AA15" s="20">
        <v>0</v>
      </c>
      <c r="AB15" s="20">
        <f t="shared" si="2"/>
        <v>0</v>
      </c>
      <c r="AC15" s="25">
        <f t="shared" si="4"/>
        <v>38.313000000000002</v>
      </c>
      <c r="AD15" s="26" t="s">
        <v>30</v>
      </c>
    </row>
    <row r="16" spans="1:30" s="1" customFormat="1" ht="12.75">
      <c r="A16" s="19">
        <v>14</v>
      </c>
      <c r="B16" s="20">
        <v>2022211225</v>
      </c>
      <c r="C16" s="20" t="s">
        <v>67</v>
      </c>
      <c r="D16" s="20" t="s">
        <v>27</v>
      </c>
      <c r="E16" s="20" t="s">
        <v>68</v>
      </c>
      <c r="F16" s="20">
        <v>85.43</v>
      </c>
      <c r="G16" s="20">
        <f t="shared" si="0"/>
        <v>38.443500000000007</v>
      </c>
      <c r="H16" s="20"/>
      <c r="I16" s="20">
        <v>0</v>
      </c>
      <c r="J16" s="20"/>
      <c r="K16" s="20">
        <v>0</v>
      </c>
      <c r="L16" s="20"/>
      <c r="M16" s="20">
        <v>0</v>
      </c>
      <c r="N16" s="20"/>
      <c r="O16" s="20">
        <v>0</v>
      </c>
      <c r="P16" s="20"/>
      <c r="Q16" s="20">
        <v>0</v>
      </c>
      <c r="R16" s="20"/>
      <c r="S16" s="20">
        <v>0</v>
      </c>
      <c r="T16" s="20" t="s">
        <v>69</v>
      </c>
      <c r="U16" s="20">
        <v>7</v>
      </c>
      <c r="V16" s="20">
        <f t="shared" si="1"/>
        <v>7</v>
      </c>
      <c r="W16" s="25">
        <f t="shared" si="3"/>
        <v>3.15</v>
      </c>
      <c r="X16" s="20" t="s">
        <v>70</v>
      </c>
      <c r="Y16" s="20"/>
      <c r="Z16" s="20"/>
      <c r="AA16" s="20">
        <v>3</v>
      </c>
      <c r="AB16" s="20">
        <f t="shared" si="2"/>
        <v>0.30000000000000004</v>
      </c>
      <c r="AC16" s="25">
        <f t="shared" si="4"/>
        <v>41.89350000000001</v>
      </c>
      <c r="AD16" s="20" t="s">
        <v>30</v>
      </c>
    </row>
    <row r="17" spans="1:30" s="1" customFormat="1" ht="120">
      <c r="A17" s="19">
        <v>15</v>
      </c>
      <c r="B17" s="20">
        <v>2022211226</v>
      </c>
      <c r="C17" s="20" t="s">
        <v>71</v>
      </c>
      <c r="D17" s="20" t="s">
        <v>27</v>
      </c>
      <c r="E17" s="19" t="s">
        <v>72</v>
      </c>
      <c r="F17" s="19">
        <v>85.22</v>
      </c>
      <c r="G17" s="20">
        <f t="shared" si="0"/>
        <v>38.349000000000004</v>
      </c>
      <c r="H17" s="19" t="s">
        <v>73</v>
      </c>
      <c r="I17" s="19">
        <v>0</v>
      </c>
      <c r="J17" s="19" t="s">
        <v>73</v>
      </c>
      <c r="K17" s="19">
        <v>0</v>
      </c>
      <c r="L17" s="19" t="s">
        <v>73</v>
      </c>
      <c r="M17" s="19">
        <v>0</v>
      </c>
      <c r="N17" s="19" t="s">
        <v>73</v>
      </c>
      <c r="O17" s="19">
        <v>0</v>
      </c>
      <c r="P17" s="19" t="s">
        <v>74</v>
      </c>
      <c r="Q17" s="19">
        <v>0.3</v>
      </c>
      <c r="R17" s="19" t="s">
        <v>73</v>
      </c>
      <c r="S17" s="19">
        <v>0</v>
      </c>
      <c r="T17" s="19" t="s">
        <v>75</v>
      </c>
      <c r="U17" s="19">
        <v>30</v>
      </c>
      <c r="V17" s="20">
        <f t="shared" si="1"/>
        <v>30.3</v>
      </c>
      <c r="W17" s="25">
        <f t="shared" si="3"/>
        <v>13.635</v>
      </c>
      <c r="X17" s="19" t="s">
        <v>76</v>
      </c>
      <c r="Y17" s="19" t="s">
        <v>73</v>
      </c>
      <c r="Z17" s="19" t="s">
        <v>77</v>
      </c>
      <c r="AA17" s="19">
        <v>10</v>
      </c>
      <c r="AB17" s="20">
        <f t="shared" si="2"/>
        <v>1</v>
      </c>
      <c r="AC17" s="25">
        <f t="shared" si="4"/>
        <v>52.984000000000002</v>
      </c>
      <c r="AD17" s="19" t="s">
        <v>30</v>
      </c>
    </row>
    <row r="18" spans="1:30" s="1" customFormat="1" ht="25.5">
      <c r="A18" s="19">
        <v>16</v>
      </c>
      <c r="B18" s="20">
        <v>2022211229</v>
      </c>
      <c r="C18" s="20" t="s">
        <v>78</v>
      </c>
      <c r="D18" s="20" t="s">
        <v>27</v>
      </c>
      <c r="E18" s="20" t="s">
        <v>79</v>
      </c>
      <c r="F18" s="20">
        <v>84.03</v>
      </c>
      <c r="G18" s="20">
        <f t="shared" si="0"/>
        <v>37.813500000000005</v>
      </c>
      <c r="H18" s="20"/>
      <c r="I18" s="20">
        <v>0</v>
      </c>
      <c r="J18" s="20"/>
      <c r="K18" s="20">
        <v>0</v>
      </c>
      <c r="L18" s="20"/>
      <c r="M18" s="20">
        <v>0</v>
      </c>
      <c r="N18" s="20"/>
      <c r="O18" s="20">
        <v>0</v>
      </c>
      <c r="P18" s="20"/>
      <c r="Q18" s="20">
        <v>0</v>
      </c>
      <c r="R18" s="20"/>
      <c r="S18" s="20">
        <v>0</v>
      </c>
      <c r="T18" s="20"/>
      <c r="U18" s="20">
        <v>0</v>
      </c>
      <c r="V18" s="20">
        <f t="shared" si="1"/>
        <v>0</v>
      </c>
      <c r="W18" s="25">
        <f t="shared" si="3"/>
        <v>0</v>
      </c>
      <c r="X18" s="20"/>
      <c r="Y18" s="20"/>
      <c r="Z18" s="20" t="s">
        <v>80</v>
      </c>
      <c r="AA18" s="20">
        <v>3</v>
      </c>
      <c r="AB18" s="20">
        <f t="shared" si="2"/>
        <v>0.30000000000000004</v>
      </c>
      <c r="AC18" s="25">
        <f t="shared" si="4"/>
        <v>38.113500000000002</v>
      </c>
      <c r="AD18" s="20" t="s">
        <v>30</v>
      </c>
    </row>
    <row r="19" spans="1:30" s="1" customFormat="1" ht="78" customHeight="1">
      <c r="A19" s="19">
        <v>17</v>
      </c>
      <c r="B19" s="20">
        <v>2022211231</v>
      </c>
      <c r="C19" s="20" t="s">
        <v>81</v>
      </c>
      <c r="D19" s="20" t="s">
        <v>27</v>
      </c>
      <c r="E19" s="20" t="s">
        <v>82</v>
      </c>
      <c r="F19" s="20">
        <v>86.08</v>
      </c>
      <c r="G19" s="20">
        <f t="shared" si="0"/>
        <v>38.735999999999997</v>
      </c>
      <c r="H19" s="20"/>
      <c r="I19" s="20">
        <v>0</v>
      </c>
      <c r="J19" s="20"/>
      <c r="K19" s="20">
        <v>0</v>
      </c>
      <c r="L19" s="20"/>
      <c r="M19" s="20">
        <v>0</v>
      </c>
      <c r="N19" s="20"/>
      <c r="O19" s="20">
        <v>0</v>
      </c>
      <c r="P19" s="20"/>
      <c r="Q19" s="20">
        <v>0</v>
      </c>
      <c r="R19" s="20" t="s">
        <v>83</v>
      </c>
      <c r="S19" s="20">
        <v>4.5</v>
      </c>
      <c r="T19" s="19" t="s">
        <v>84</v>
      </c>
      <c r="U19" s="20">
        <v>22</v>
      </c>
      <c r="V19" s="20">
        <f t="shared" si="1"/>
        <v>26.5</v>
      </c>
      <c r="W19" s="25">
        <f t="shared" si="3"/>
        <v>11.925000000000001</v>
      </c>
      <c r="X19" s="20"/>
      <c r="Y19" s="20"/>
      <c r="Z19" s="19" t="s">
        <v>85</v>
      </c>
      <c r="AA19" s="20">
        <v>10</v>
      </c>
      <c r="AB19" s="20">
        <f t="shared" si="2"/>
        <v>1</v>
      </c>
      <c r="AC19" s="25">
        <f t="shared" si="4"/>
        <v>51.661000000000001</v>
      </c>
      <c r="AD19" s="20" t="s">
        <v>30</v>
      </c>
    </row>
    <row r="20" spans="1:30" s="1" customFormat="1" ht="76.5">
      <c r="A20" s="19">
        <v>18</v>
      </c>
      <c r="B20" s="20">
        <v>2022211232</v>
      </c>
      <c r="C20" s="20" t="s">
        <v>86</v>
      </c>
      <c r="D20" s="20" t="s">
        <v>27</v>
      </c>
      <c r="E20" s="20" t="s">
        <v>87</v>
      </c>
      <c r="F20" s="20">
        <v>83.93</v>
      </c>
      <c r="G20" s="20">
        <f t="shared" si="0"/>
        <v>37.768500000000003</v>
      </c>
      <c r="H20" s="20"/>
      <c r="I20" s="20">
        <v>0</v>
      </c>
      <c r="J20" s="20"/>
      <c r="K20" s="20">
        <v>0</v>
      </c>
      <c r="L20" s="20"/>
      <c r="M20" s="20">
        <v>0</v>
      </c>
      <c r="N20" s="20"/>
      <c r="O20" s="20">
        <v>0</v>
      </c>
      <c r="P20" s="20"/>
      <c r="Q20" s="20">
        <v>0</v>
      </c>
      <c r="R20" s="20" t="s">
        <v>88</v>
      </c>
      <c r="S20" s="20">
        <v>6</v>
      </c>
      <c r="T20" s="20"/>
      <c r="U20" s="20">
        <v>0</v>
      </c>
      <c r="V20" s="20">
        <f t="shared" si="1"/>
        <v>6</v>
      </c>
      <c r="W20" s="25">
        <f t="shared" si="3"/>
        <v>2.7</v>
      </c>
      <c r="X20" s="20"/>
      <c r="Y20" s="20"/>
      <c r="Z20" s="20"/>
      <c r="AA20" s="20">
        <v>0</v>
      </c>
      <c r="AB20" s="20">
        <f t="shared" si="2"/>
        <v>0</v>
      </c>
      <c r="AC20" s="25">
        <f t="shared" si="4"/>
        <v>40.468500000000006</v>
      </c>
      <c r="AD20" s="20" t="s">
        <v>30</v>
      </c>
    </row>
    <row r="21" spans="1:30" s="1" customFormat="1" ht="38.25">
      <c r="A21" s="19">
        <v>19</v>
      </c>
      <c r="B21" s="20">
        <v>2022211233</v>
      </c>
      <c r="C21" s="20" t="s">
        <v>89</v>
      </c>
      <c r="D21" s="20" t="s">
        <v>27</v>
      </c>
      <c r="E21" s="20" t="s">
        <v>82</v>
      </c>
      <c r="F21" s="20">
        <v>80.680000000000007</v>
      </c>
      <c r="G21" s="20">
        <f t="shared" si="0"/>
        <v>36.306000000000004</v>
      </c>
      <c r="H21" s="20"/>
      <c r="I21" s="20">
        <v>0</v>
      </c>
      <c r="J21" s="20"/>
      <c r="K21" s="20">
        <v>0</v>
      </c>
      <c r="L21" s="20"/>
      <c r="M21" s="20">
        <v>0</v>
      </c>
      <c r="N21" s="20"/>
      <c r="O21" s="20">
        <v>0</v>
      </c>
      <c r="P21" s="20"/>
      <c r="Q21" s="20"/>
      <c r="R21" s="20" t="s">
        <v>90</v>
      </c>
      <c r="S21" s="20">
        <v>1.5</v>
      </c>
      <c r="T21" s="20" t="s">
        <v>91</v>
      </c>
      <c r="U21" s="20">
        <v>5</v>
      </c>
      <c r="V21" s="20">
        <f t="shared" si="1"/>
        <v>6.5</v>
      </c>
      <c r="W21" s="25">
        <f t="shared" si="3"/>
        <v>2.9250000000000003</v>
      </c>
      <c r="X21" s="20"/>
      <c r="Y21" s="20"/>
      <c r="Z21" s="20"/>
      <c r="AA21" s="20">
        <v>0</v>
      </c>
      <c r="AB21" s="20">
        <f t="shared" si="2"/>
        <v>0</v>
      </c>
      <c r="AC21" s="25">
        <f t="shared" si="4"/>
        <v>39.231000000000002</v>
      </c>
      <c r="AD21" s="20" t="s">
        <v>30</v>
      </c>
    </row>
    <row r="22" spans="1:30" s="1" customFormat="1" ht="12.75">
      <c r="A22" s="19">
        <v>20</v>
      </c>
      <c r="B22" s="20">
        <v>2022211234</v>
      </c>
      <c r="C22" s="20" t="s">
        <v>92</v>
      </c>
      <c r="D22" s="20" t="s">
        <v>27</v>
      </c>
      <c r="E22" s="20" t="s">
        <v>93</v>
      </c>
      <c r="F22" s="20">
        <v>79.17</v>
      </c>
      <c r="G22" s="20">
        <f t="shared" si="0"/>
        <v>35.6265</v>
      </c>
      <c r="H22" s="20"/>
      <c r="I22" s="20">
        <v>0</v>
      </c>
      <c r="J22" s="20"/>
      <c r="K22" s="20">
        <v>0</v>
      </c>
      <c r="L22" s="20"/>
      <c r="M22" s="20">
        <v>0</v>
      </c>
      <c r="N22" s="20"/>
      <c r="O22" s="20">
        <v>0</v>
      </c>
      <c r="P22" s="20"/>
      <c r="Q22" s="20">
        <v>0</v>
      </c>
      <c r="R22" s="20"/>
      <c r="S22" s="20">
        <v>0</v>
      </c>
      <c r="T22" s="20"/>
      <c r="U22" s="20">
        <v>0</v>
      </c>
      <c r="V22" s="20">
        <f t="shared" si="1"/>
        <v>0</v>
      </c>
      <c r="W22" s="25">
        <f t="shared" si="3"/>
        <v>0</v>
      </c>
      <c r="X22" s="20"/>
      <c r="Y22" s="20"/>
      <c r="Z22" s="20"/>
      <c r="AA22" s="20">
        <v>0</v>
      </c>
      <c r="AB22" s="20">
        <f t="shared" si="2"/>
        <v>0</v>
      </c>
      <c r="AC22" s="25">
        <f t="shared" si="4"/>
        <v>35.6265</v>
      </c>
      <c r="AD22" s="26" t="s">
        <v>30</v>
      </c>
    </row>
    <row r="23" spans="1:30" s="1" customFormat="1" ht="99" customHeight="1">
      <c r="A23" s="19">
        <v>21</v>
      </c>
      <c r="B23" s="20">
        <v>2022211240</v>
      </c>
      <c r="C23" s="20" t="s">
        <v>94</v>
      </c>
      <c r="D23" s="20" t="s">
        <v>27</v>
      </c>
      <c r="E23" s="20" t="s">
        <v>28</v>
      </c>
      <c r="F23" s="20">
        <v>85.77</v>
      </c>
      <c r="G23" s="20">
        <f t="shared" si="0"/>
        <v>38.596499999999999</v>
      </c>
      <c r="H23" s="20"/>
      <c r="I23" s="20">
        <v>0</v>
      </c>
      <c r="J23" s="20"/>
      <c r="K23" s="20">
        <v>0</v>
      </c>
      <c r="L23" s="20"/>
      <c r="M23" s="20">
        <v>0</v>
      </c>
      <c r="N23" s="20"/>
      <c r="O23" s="20">
        <v>0</v>
      </c>
      <c r="P23" s="20"/>
      <c r="Q23" s="20">
        <v>0</v>
      </c>
      <c r="R23" s="20" t="s">
        <v>88</v>
      </c>
      <c r="S23" s="20">
        <v>6</v>
      </c>
      <c r="T23" s="20"/>
      <c r="U23" s="20">
        <v>0</v>
      </c>
      <c r="V23" s="20">
        <f t="shared" si="1"/>
        <v>6</v>
      </c>
      <c r="W23" s="25">
        <f t="shared" si="3"/>
        <v>2.7</v>
      </c>
      <c r="X23" s="20" t="s">
        <v>95</v>
      </c>
      <c r="Y23" s="20"/>
      <c r="Z23" s="20"/>
      <c r="AA23" s="20">
        <v>3</v>
      </c>
      <c r="AB23" s="20">
        <f t="shared" si="2"/>
        <v>0.30000000000000004</v>
      </c>
      <c r="AC23" s="25">
        <f t="shared" si="4"/>
        <v>41.596499999999999</v>
      </c>
      <c r="AD23" s="20" t="s">
        <v>30</v>
      </c>
    </row>
    <row r="24" spans="1:30" s="1" customFormat="1" ht="12.75">
      <c r="A24" s="19">
        <v>22</v>
      </c>
      <c r="B24" s="20">
        <v>2022211242</v>
      </c>
      <c r="C24" s="20" t="s">
        <v>96</v>
      </c>
      <c r="D24" s="20" t="s">
        <v>27</v>
      </c>
      <c r="E24" s="20" t="s">
        <v>97</v>
      </c>
      <c r="F24" s="20">
        <v>83.39</v>
      </c>
      <c r="G24" s="20">
        <f t="shared" si="0"/>
        <v>37.525500000000001</v>
      </c>
      <c r="H24" s="20"/>
      <c r="I24" s="20">
        <v>0</v>
      </c>
      <c r="J24" s="20"/>
      <c r="K24" s="20">
        <v>0</v>
      </c>
      <c r="L24" s="20"/>
      <c r="M24" s="20">
        <v>0</v>
      </c>
      <c r="N24" s="20"/>
      <c r="O24" s="20">
        <v>0</v>
      </c>
      <c r="P24" s="20"/>
      <c r="Q24" s="20">
        <v>0</v>
      </c>
      <c r="R24" s="20"/>
      <c r="S24" s="20">
        <v>0</v>
      </c>
      <c r="T24" s="20" t="s">
        <v>98</v>
      </c>
      <c r="U24" s="20">
        <v>10</v>
      </c>
      <c r="V24" s="20">
        <f t="shared" si="1"/>
        <v>10</v>
      </c>
      <c r="W24" s="25">
        <f t="shared" si="3"/>
        <v>4.5</v>
      </c>
      <c r="X24" s="20"/>
      <c r="Y24" s="20"/>
      <c r="Z24" s="20"/>
      <c r="AA24" s="20">
        <v>0</v>
      </c>
      <c r="AB24" s="20">
        <f t="shared" si="2"/>
        <v>0</v>
      </c>
      <c r="AC24" s="25">
        <f t="shared" si="4"/>
        <v>42.025500000000001</v>
      </c>
      <c r="AD24" s="20"/>
    </row>
    <row r="25" spans="1:30" s="1" customFormat="1" ht="12.75">
      <c r="A25" s="19">
        <v>23</v>
      </c>
      <c r="B25" s="20">
        <v>2022211248</v>
      </c>
      <c r="C25" s="20" t="s">
        <v>99</v>
      </c>
      <c r="D25" s="20" t="s">
        <v>27</v>
      </c>
      <c r="E25" s="20" t="s">
        <v>100</v>
      </c>
      <c r="F25" s="20">
        <v>85.68</v>
      </c>
      <c r="G25" s="20">
        <f t="shared" si="0"/>
        <v>38.556000000000004</v>
      </c>
      <c r="H25" s="20"/>
      <c r="I25" s="20">
        <v>0</v>
      </c>
      <c r="J25" s="20"/>
      <c r="K25" s="20">
        <v>0</v>
      </c>
      <c r="L25" s="20"/>
      <c r="M25" s="20">
        <v>0</v>
      </c>
      <c r="N25" s="20"/>
      <c r="O25" s="20">
        <v>0</v>
      </c>
      <c r="P25" s="20"/>
      <c r="Q25" s="20">
        <v>0</v>
      </c>
      <c r="R25" s="20"/>
      <c r="S25" s="20">
        <v>0</v>
      </c>
      <c r="T25" s="21" t="s">
        <v>101</v>
      </c>
      <c r="U25" s="21">
        <v>15</v>
      </c>
      <c r="V25" s="20">
        <f t="shared" si="1"/>
        <v>15</v>
      </c>
      <c r="W25" s="25">
        <f t="shared" si="3"/>
        <v>6.75</v>
      </c>
      <c r="X25" s="20"/>
      <c r="Y25" s="20"/>
      <c r="Z25" s="20" t="s">
        <v>102</v>
      </c>
      <c r="AA25" s="20">
        <v>4</v>
      </c>
      <c r="AB25" s="20">
        <f t="shared" si="2"/>
        <v>0.4</v>
      </c>
      <c r="AC25" s="25">
        <f t="shared" si="4"/>
        <v>45.706000000000003</v>
      </c>
      <c r="AD25" s="20" t="s">
        <v>30</v>
      </c>
    </row>
    <row r="26" spans="1:30" s="1" customFormat="1" ht="12.75">
      <c r="A26" s="19">
        <v>24</v>
      </c>
      <c r="B26" s="20">
        <v>2022211249</v>
      </c>
      <c r="C26" s="20" t="s">
        <v>103</v>
      </c>
      <c r="D26" s="20" t="s">
        <v>27</v>
      </c>
      <c r="E26" s="20" t="s">
        <v>104</v>
      </c>
      <c r="F26" s="20">
        <v>86.14</v>
      </c>
      <c r="G26" s="20">
        <f t="shared" si="0"/>
        <v>38.762999999999998</v>
      </c>
      <c r="H26" s="20"/>
      <c r="I26" s="20">
        <v>0</v>
      </c>
      <c r="J26" s="20"/>
      <c r="K26" s="20">
        <v>0</v>
      </c>
      <c r="L26" s="20"/>
      <c r="M26" s="20">
        <v>0</v>
      </c>
      <c r="N26" s="20"/>
      <c r="O26" s="20">
        <v>0</v>
      </c>
      <c r="P26" s="20"/>
      <c r="Q26" s="20">
        <v>0</v>
      </c>
      <c r="R26" s="20"/>
      <c r="S26" s="20">
        <v>0</v>
      </c>
      <c r="T26" s="20"/>
      <c r="U26" s="20">
        <v>0</v>
      </c>
      <c r="V26" s="20">
        <f t="shared" si="1"/>
        <v>0</v>
      </c>
      <c r="W26" s="25">
        <f t="shared" si="3"/>
        <v>0</v>
      </c>
      <c r="X26" s="20" t="s">
        <v>105</v>
      </c>
      <c r="Y26" s="20"/>
      <c r="Z26" s="20"/>
      <c r="AA26" s="20">
        <v>3</v>
      </c>
      <c r="AB26" s="20">
        <f t="shared" si="2"/>
        <v>0.30000000000000004</v>
      </c>
      <c r="AC26" s="25">
        <f t="shared" si="4"/>
        <v>39.062999999999995</v>
      </c>
      <c r="AD26" s="20" t="s">
        <v>30</v>
      </c>
    </row>
    <row r="27" spans="1:30" s="1" customFormat="1" ht="25.5">
      <c r="A27" s="19">
        <v>25</v>
      </c>
      <c r="B27" s="20">
        <v>2022211251</v>
      </c>
      <c r="C27" s="20" t="s">
        <v>106</v>
      </c>
      <c r="D27" s="20" t="s">
        <v>27</v>
      </c>
      <c r="E27" s="20" t="s">
        <v>107</v>
      </c>
      <c r="F27" s="20">
        <v>84.45</v>
      </c>
      <c r="G27" s="20">
        <f t="shared" si="0"/>
        <v>38.002500000000005</v>
      </c>
      <c r="H27" s="20" t="s">
        <v>108</v>
      </c>
      <c r="I27" s="20">
        <v>4.5</v>
      </c>
      <c r="J27" s="20"/>
      <c r="K27" s="20">
        <v>0</v>
      </c>
      <c r="L27" s="20"/>
      <c r="M27" s="20">
        <v>0</v>
      </c>
      <c r="N27" s="20"/>
      <c r="O27" s="20">
        <v>0</v>
      </c>
      <c r="P27" s="20"/>
      <c r="Q27" s="20">
        <v>0</v>
      </c>
      <c r="R27" s="20"/>
      <c r="S27" s="20">
        <v>0</v>
      </c>
      <c r="T27" s="20" t="s">
        <v>109</v>
      </c>
      <c r="U27" s="20">
        <v>19</v>
      </c>
      <c r="V27" s="20">
        <f t="shared" si="1"/>
        <v>23.5</v>
      </c>
      <c r="W27" s="25">
        <f t="shared" si="3"/>
        <v>10.575000000000001</v>
      </c>
      <c r="X27" s="20"/>
      <c r="Y27" s="20"/>
      <c r="Z27" s="20"/>
      <c r="AA27" s="20">
        <v>0</v>
      </c>
      <c r="AB27" s="20">
        <f t="shared" si="2"/>
        <v>0</v>
      </c>
      <c r="AC27" s="25">
        <f t="shared" si="4"/>
        <v>48.577500000000008</v>
      </c>
      <c r="AD27" s="20" t="s">
        <v>30</v>
      </c>
    </row>
    <row r="28" spans="1:30" s="1" customFormat="1" ht="12.75">
      <c r="A28" s="19">
        <v>26</v>
      </c>
      <c r="B28" s="20">
        <v>2022211259</v>
      </c>
      <c r="C28" s="20" t="s">
        <v>110</v>
      </c>
      <c r="D28" s="20" t="s">
        <v>27</v>
      </c>
      <c r="E28" s="20" t="s">
        <v>47</v>
      </c>
      <c r="F28" s="20">
        <v>83.14</v>
      </c>
      <c r="G28" s="20">
        <f t="shared" si="0"/>
        <v>37.413000000000004</v>
      </c>
      <c r="H28" s="20"/>
      <c r="I28" s="20">
        <v>0</v>
      </c>
      <c r="J28" s="20"/>
      <c r="K28" s="20">
        <v>0</v>
      </c>
      <c r="L28" s="20"/>
      <c r="M28" s="20">
        <v>0</v>
      </c>
      <c r="N28" s="20"/>
      <c r="O28" s="20">
        <v>0</v>
      </c>
      <c r="P28" s="20"/>
      <c r="Q28" s="20">
        <v>0</v>
      </c>
      <c r="R28" s="20"/>
      <c r="S28" s="20">
        <v>0</v>
      </c>
      <c r="T28" s="20"/>
      <c r="U28" s="20">
        <v>0</v>
      </c>
      <c r="V28" s="20">
        <f t="shared" si="1"/>
        <v>0</v>
      </c>
      <c r="W28" s="25">
        <f t="shared" si="3"/>
        <v>0</v>
      </c>
      <c r="X28" s="20"/>
      <c r="Y28" s="20"/>
      <c r="Z28" s="20"/>
      <c r="AA28" s="20">
        <v>0</v>
      </c>
      <c r="AB28" s="20">
        <f t="shared" si="2"/>
        <v>0</v>
      </c>
      <c r="AC28" s="25">
        <f t="shared" si="4"/>
        <v>37.413000000000004</v>
      </c>
      <c r="AD28" s="20" t="s">
        <v>30</v>
      </c>
    </row>
    <row r="29" spans="1:30" s="1" customFormat="1" ht="48" customHeight="1">
      <c r="A29" s="19">
        <v>27</v>
      </c>
      <c r="B29" s="20">
        <v>2022211260</v>
      </c>
      <c r="C29" s="20" t="s">
        <v>111</v>
      </c>
      <c r="D29" s="20" t="s">
        <v>27</v>
      </c>
      <c r="E29" s="20" t="s">
        <v>112</v>
      </c>
      <c r="F29" s="20">
        <v>81.84</v>
      </c>
      <c r="G29" s="20">
        <f t="shared" si="0"/>
        <v>36.828000000000003</v>
      </c>
      <c r="H29" s="20"/>
      <c r="I29" s="20">
        <v>0</v>
      </c>
      <c r="J29" s="20"/>
      <c r="K29" s="20">
        <v>0</v>
      </c>
      <c r="L29" s="20"/>
      <c r="M29" s="20">
        <v>0</v>
      </c>
      <c r="N29" s="20"/>
      <c r="O29" s="20">
        <v>0</v>
      </c>
      <c r="P29" s="20"/>
      <c r="Q29" s="20">
        <v>0</v>
      </c>
      <c r="R29" s="20"/>
      <c r="S29" s="20">
        <v>0</v>
      </c>
      <c r="T29" s="20"/>
      <c r="U29" s="20">
        <v>0</v>
      </c>
      <c r="V29" s="20">
        <f t="shared" si="1"/>
        <v>0</v>
      </c>
      <c r="W29" s="25">
        <f t="shared" si="3"/>
        <v>0</v>
      </c>
      <c r="X29" s="20"/>
      <c r="Y29" s="20"/>
      <c r="Z29" s="20"/>
      <c r="AA29" s="20">
        <v>0</v>
      </c>
      <c r="AB29" s="20">
        <f t="shared" si="2"/>
        <v>0</v>
      </c>
      <c r="AC29" s="25">
        <f t="shared" si="4"/>
        <v>36.828000000000003</v>
      </c>
      <c r="AD29" s="20" t="s">
        <v>30</v>
      </c>
    </row>
    <row r="30" spans="1:30" s="1" customFormat="1" ht="51.75" customHeight="1">
      <c r="A30" s="19">
        <v>28</v>
      </c>
      <c r="B30" s="20">
        <v>2022211261</v>
      </c>
      <c r="C30" s="20" t="s">
        <v>113</v>
      </c>
      <c r="D30" s="20" t="s">
        <v>27</v>
      </c>
      <c r="E30" s="20" t="s">
        <v>97</v>
      </c>
      <c r="F30" s="20">
        <v>83.66</v>
      </c>
      <c r="G30" s="20">
        <f t="shared" si="0"/>
        <v>37.646999999999998</v>
      </c>
      <c r="H30" s="20"/>
      <c r="I30" s="20">
        <v>0</v>
      </c>
      <c r="J30" s="20"/>
      <c r="K30" s="20">
        <v>0</v>
      </c>
      <c r="L30" s="20"/>
      <c r="M30" s="20">
        <v>0</v>
      </c>
      <c r="N30" s="20"/>
      <c r="O30" s="20">
        <v>0</v>
      </c>
      <c r="P30" s="20"/>
      <c r="Q30" s="20">
        <v>0</v>
      </c>
      <c r="R30" s="20"/>
      <c r="S30" s="20">
        <v>0</v>
      </c>
      <c r="T30" s="20" t="s">
        <v>114</v>
      </c>
      <c r="U30" s="20">
        <v>10</v>
      </c>
      <c r="V30" s="20">
        <f t="shared" si="1"/>
        <v>10</v>
      </c>
      <c r="W30" s="25">
        <f t="shared" si="3"/>
        <v>4.5</v>
      </c>
      <c r="X30" s="20"/>
      <c r="Y30" s="20"/>
      <c r="Z30" s="20"/>
      <c r="AA30" s="20">
        <v>0</v>
      </c>
      <c r="AB30" s="20">
        <f t="shared" si="2"/>
        <v>0</v>
      </c>
      <c r="AC30" s="25">
        <f t="shared" si="4"/>
        <v>42.146999999999998</v>
      </c>
      <c r="AD30" s="20"/>
    </row>
    <row r="31" spans="1:30" s="1" customFormat="1" ht="38.25">
      <c r="A31" s="19">
        <v>29</v>
      </c>
      <c r="B31" s="20">
        <v>2022211264</v>
      </c>
      <c r="C31" s="20" t="s">
        <v>115</v>
      </c>
      <c r="D31" s="20" t="s">
        <v>27</v>
      </c>
      <c r="E31" s="20" t="s">
        <v>116</v>
      </c>
      <c r="F31" s="20">
        <v>85.5</v>
      </c>
      <c r="G31" s="20">
        <f t="shared" si="0"/>
        <v>38.475000000000001</v>
      </c>
      <c r="H31" s="20"/>
      <c r="I31" s="20">
        <v>0</v>
      </c>
      <c r="J31" s="20"/>
      <c r="K31" s="20">
        <v>0</v>
      </c>
      <c r="L31" s="20"/>
      <c r="M31" s="20">
        <v>0</v>
      </c>
      <c r="N31" s="20"/>
      <c r="O31" s="20">
        <v>0</v>
      </c>
      <c r="P31" s="20"/>
      <c r="Q31" s="20">
        <v>0</v>
      </c>
      <c r="R31" s="20"/>
      <c r="S31" s="20">
        <v>0</v>
      </c>
      <c r="T31" s="20" t="s">
        <v>117</v>
      </c>
      <c r="U31" s="20">
        <v>25</v>
      </c>
      <c r="V31" s="20">
        <f t="shared" si="1"/>
        <v>25</v>
      </c>
      <c r="W31" s="25">
        <f t="shared" si="3"/>
        <v>11.25</v>
      </c>
      <c r="X31" s="20" t="s">
        <v>118</v>
      </c>
      <c r="Y31" s="20"/>
      <c r="Z31" s="20" t="s">
        <v>119</v>
      </c>
      <c r="AA31" s="20">
        <v>6.75</v>
      </c>
      <c r="AB31" s="20">
        <f t="shared" si="2"/>
        <v>0.67500000000000004</v>
      </c>
      <c r="AC31" s="25">
        <f t="shared" si="4"/>
        <v>50.400000000000006</v>
      </c>
      <c r="AD31" s="20"/>
    </row>
    <row r="32" spans="1:30" s="2" customFormat="1" ht="25.5">
      <c r="A32" s="19">
        <v>30</v>
      </c>
      <c r="B32" s="21">
        <v>2022211254</v>
      </c>
      <c r="C32" s="21" t="s">
        <v>120</v>
      </c>
      <c r="D32" s="21" t="s">
        <v>27</v>
      </c>
      <c r="E32" s="21" t="s">
        <v>121</v>
      </c>
      <c r="F32" s="21">
        <v>86.32</v>
      </c>
      <c r="G32" s="21">
        <f t="shared" si="0"/>
        <v>38.844000000000001</v>
      </c>
      <c r="H32" s="21"/>
      <c r="I32" s="21">
        <v>0</v>
      </c>
      <c r="J32" s="21"/>
      <c r="K32" s="21">
        <v>0</v>
      </c>
      <c r="L32" s="21"/>
      <c r="M32" s="21">
        <v>0</v>
      </c>
      <c r="N32" s="21"/>
      <c r="O32" s="21">
        <v>0</v>
      </c>
      <c r="P32" s="21"/>
      <c r="Q32" s="21">
        <v>0</v>
      </c>
      <c r="R32" s="21"/>
      <c r="S32" s="21">
        <v>0</v>
      </c>
      <c r="T32" s="21" t="s">
        <v>122</v>
      </c>
      <c r="U32" s="21">
        <v>7</v>
      </c>
      <c r="V32" s="21">
        <f t="shared" ref="V32:V94" si="5">U32+S32+Q32+O32+M32+K32+I32</f>
        <v>7</v>
      </c>
      <c r="W32" s="25">
        <f t="shared" si="3"/>
        <v>3.15</v>
      </c>
      <c r="X32" s="21" t="s">
        <v>123</v>
      </c>
      <c r="Y32" s="21"/>
      <c r="Z32" s="21"/>
      <c r="AA32" s="21">
        <v>1</v>
      </c>
      <c r="AB32" s="20">
        <f t="shared" si="2"/>
        <v>0.1</v>
      </c>
      <c r="AC32" s="25">
        <f t="shared" si="4"/>
        <v>42.094000000000001</v>
      </c>
      <c r="AD32" s="21"/>
    </row>
    <row r="33" spans="1:30" s="2" customFormat="1">
      <c r="A33" s="19">
        <v>31</v>
      </c>
      <c r="B33" s="21">
        <v>2022211235</v>
      </c>
      <c r="C33" s="21" t="s">
        <v>124</v>
      </c>
      <c r="D33" s="21" t="s">
        <v>27</v>
      </c>
      <c r="E33" s="21" t="s">
        <v>125</v>
      </c>
      <c r="F33" s="21">
        <v>84.06</v>
      </c>
      <c r="G33" s="21">
        <f t="shared" si="0"/>
        <v>37.827000000000005</v>
      </c>
      <c r="H33" s="21"/>
      <c r="I33" s="21">
        <v>0</v>
      </c>
      <c r="J33" s="21"/>
      <c r="K33" s="21">
        <v>0</v>
      </c>
      <c r="L33" s="21"/>
      <c r="M33" s="21">
        <v>0</v>
      </c>
      <c r="N33" s="21"/>
      <c r="O33" s="21">
        <v>0</v>
      </c>
      <c r="P33" s="21"/>
      <c r="Q33" s="21">
        <v>0</v>
      </c>
      <c r="R33" s="21"/>
      <c r="S33" s="21">
        <v>0</v>
      </c>
      <c r="T33" s="21" t="s">
        <v>126</v>
      </c>
      <c r="U33" s="21">
        <v>5</v>
      </c>
      <c r="V33" s="21">
        <f t="shared" si="5"/>
        <v>5</v>
      </c>
      <c r="W33" s="25">
        <f t="shared" si="3"/>
        <v>2.25</v>
      </c>
      <c r="X33" s="21"/>
      <c r="Y33" s="21"/>
      <c r="Z33" s="21"/>
      <c r="AA33" s="21">
        <v>0</v>
      </c>
      <c r="AB33" s="20">
        <f t="shared" si="2"/>
        <v>0</v>
      </c>
      <c r="AC33" s="25">
        <f t="shared" si="4"/>
        <v>40.077000000000005</v>
      </c>
      <c r="AD33" s="21"/>
    </row>
    <row r="34" spans="1:30" s="2" customFormat="1" ht="76.5">
      <c r="A34" s="19">
        <v>32</v>
      </c>
      <c r="B34" s="21">
        <v>2022211238</v>
      </c>
      <c r="C34" s="21" t="s">
        <v>127</v>
      </c>
      <c r="D34" s="21" t="s">
        <v>27</v>
      </c>
      <c r="E34" s="21" t="s">
        <v>128</v>
      </c>
      <c r="F34" s="21">
        <v>85.74</v>
      </c>
      <c r="G34" s="21">
        <f t="shared" si="0"/>
        <v>38.582999999999998</v>
      </c>
      <c r="H34" s="21"/>
      <c r="I34" s="21">
        <v>0</v>
      </c>
      <c r="J34" s="21"/>
      <c r="K34" s="21">
        <v>0</v>
      </c>
      <c r="L34" s="21"/>
      <c r="M34" s="21">
        <v>0</v>
      </c>
      <c r="N34" s="21"/>
      <c r="O34" s="21">
        <v>0</v>
      </c>
      <c r="P34" s="21" t="s">
        <v>129</v>
      </c>
      <c r="Q34" s="21">
        <v>10</v>
      </c>
      <c r="R34" s="21"/>
      <c r="S34" s="21">
        <v>0</v>
      </c>
      <c r="T34" s="21" t="s">
        <v>130</v>
      </c>
      <c r="U34" s="21">
        <v>25</v>
      </c>
      <c r="V34" s="21">
        <f t="shared" si="5"/>
        <v>35</v>
      </c>
      <c r="W34" s="25">
        <f t="shared" si="3"/>
        <v>15.75</v>
      </c>
      <c r="X34" s="21" t="s">
        <v>131</v>
      </c>
      <c r="Y34" s="21"/>
      <c r="Z34" s="21" t="s">
        <v>132</v>
      </c>
      <c r="AA34" s="21">
        <v>1</v>
      </c>
      <c r="AB34" s="20">
        <f t="shared" si="2"/>
        <v>0.1</v>
      </c>
      <c r="AC34" s="25">
        <f t="shared" si="4"/>
        <v>54.433</v>
      </c>
      <c r="AD34" s="21"/>
    </row>
    <row r="35" spans="1:30" s="3" customFormat="1">
      <c r="A35" s="19">
        <v>33</v>
      </c>
      <c r="B35" s="22">
        <v>2022211255</v>
      </c>
      <c r="C35" s="21" t="s">
        <v>133</v>
      </c>
      <c r="D35" s="21" t="s">
        <v>27</v>
      </c>
      <c r="E35" s="21" t="s">
        <v>134</v>
      </c>
      <c r="F35" s="21">
        <v>83.71</v>
      </c>
      <c r="G35" s="21">
        <f t="shared" si="0"/>
        <v>37.669499999999999</v>
      </c>
      <c r="H35" s="21"/>
      <c r="I35" s="21">
        <v>0</v>
      </c>
      <c r="J35" s="21"/>
      <c r="K35" s="21">
        <v>0</v>
      </c>
      <c r="L35" s="21"/>
      <c r="M35" s="21">
        <v>0</v>
      </c>
      <c r="N35" s="21"/>
      <c r="O35" s="21">
        <v>0</v>
      </c>
      <c r="P35" s="21"/>
      <c r="Q35" s="21">
        <v>0</v>
      </c>
      <c r="R35" s="21"/>
      <c r="S35" s="21">
        <v>0</v>
      </c>
      <c r="T35" s="21"/>
      <c r="U35" s="21"/>
      <c r="V35" s="21"/>
      <c r="W35" s="25">
        <f t="shared" si="3"/>
        <v>0</v>
      </c>
      <c r="X35" s="21" t="s">
        <v>135</v>
      </c>
      <c r="Y35" s="21"/>
      <c r="Z35" s="21"/>
      <c r="AA35" s="21">
        <v>1</v>
      </c>
      <c r="AB35" s="20">
        <f t="shared" si="2"/>
        <v>0.1</v>
      </c>
      <c r="AC35" s="25">
        <f t="shared" si="4"/>
        <v>37.769500000000001</v>
      </c>
      <c r="AD35" s="21"/>
    </row>
    <row r="36" spans="1:30" s="4" customFormat="1">
      <c r="A36" s="19">
        <v>34</v>
      </c>
      <c r="B36" s="21">
        <v>2022211266</v>
      </c>
      <c r="C36" s="21" t="s">
        <v>136</v>
      </c>
      <c r="D36" s="21" t="s">
        <v>27</v>
      </c>
      <c r="E36" s="21" t="s">
        <v>107</v>
      </c>
      <c r="F36" s="21">
        <v>81.459999999999994</v>
      </c>
      <c r="G36" s="21">
        <f t="shared" si="0"/>
        <v>36.656999999999996</v>
      </c>
      <c r="H36" s="21"/>
      <c r="I36" s="21">
        <v>0</v>
      </c>
      <c r="J36" s="21"/>
      <c r="K36" s="21">
        <v>0</v>
      </c>
      <c r="L36" s="21"/>
      <c r="M36" s="21">
        <v>0</v>
      </c>
      <c r="N36" s="21"/>
      <c r="O36" s="21">
        <v>0</v>
      </c>
      <c r="P36" s="21"/>
      <c r="Q36" s="21">
        <v>0</v>
      </c>
      <c r="R36" s="21"/>
      <c r="S36" s="21">
        <v>0</v>
      </c>
      <c r="T36" s="21" t="s">
        <v>137</v>
      </c>
      <c r="U36" s="21">
        <v>7</v>
      </c>
      <c r="V36" s="21">
        <f t="shared" si="5"/>
        <v>7</v>
      </c>
      <c r="W36" s="25">
        <f t="shared" si="3"/>
        <v>3.15</v>
      </c>
      <c r="X36" s="21"/>
      <c r="Y36" s="21"/>
      <c r="Z36" s="21"/>
      <c r="AA36" s="21">
        <v>0</v>
      </c>
      <c r="AB36" s="20">
        <f t="shared" si="2"/>
        <v>0</v>
      </c>
      <c r="AC36" s="25">
        <f t="shared" si="4"/>
        <v>39.806999999999995</v>
      </c>
      <c r="AD36" s="21"/>
    </row>
    <row r="37" spans="1:30" s="2" customFormat="1" ht="89.25">
      <c r="A37" s="19">
        <v>35</v>
      </c>
      <c r="B37" s="21">
        <v>2022211295</v>
      </c>
      <c r="C37" s="21" t="s">
        <v>138</v>
      </c>
      <c r="D37" s="21" t="s">
        <v>27</v>
      </c>
      <c r="E37" s="21" t="s">
        <v>139</v>
      </c>
      <c r="F37" s="21">
        <v>81.290000000000006</v>
      </c>
      <c r="G37" s="21">
        <f t="shared" si="0"/>
        <v>36.580500000000001</v>
      </c>
      <c r="H37" s="21"/>
      <c r="I37" s="21">
        <v>0</v>
      </c>
      <c r="J37" s="21"/>
      <c r="K37" s="21">
        <v>0</v>
      </c>
      <c r="L37" s="21"/>
      <c r="M37" s="21">
        <v>0</v>
      </c>
      <c r="N37" s="21"/>
      <c r="O37" s="21">
        <v>0</v>
      </c>
      <c r="P37" s="21" t="s">
        <v>140</v>
      </c>
      <c r="Q37" s="21">
        <v>10</v>
      </c>
      <c r="R37" s="21" t="s">
        <v>141</v>
      </c>
      <c r="S37" s="21">
        <v>3</v>
      </c>
      <c r="T37" s="21"/>
      <c r="U37" s="21">
        <v>0</v>
      </c>
      <c r="V37" s="21">
        <f t="shared" si="5"/>
        <v>13</v>
      </c>
      <c r="W37" s="25">
        <f t="shared" si="3"/>
        <v>5.8500000000000005</v>
      </c>
      <c r="X37" s="21"/>
      <c r="Y37" s="21"/>
      <c r="Z37" s="21"/>
      <c r="AA37" s="21"/>
      <c r="AB37" s="20">
        <f t="shared" si="2"/>
        <v>0</v>
      </c>
      <c r="AC37" s="25">
        <f t="shared" si="4"/>
        <v>42.430500000000002</v>
      </c>
      <c r="AD37" s="21"/>
    </row>
    <row r="38" spans="1:30" s="2" customFormat="1" ht="102">
      <c r="A38" s="19">
        <v>36</v>
      </c>
      <c r="B38" s="21">
        <v>2022211243</v>
      </c>
      <c r="C38" s="21" t="s">
        <v>142</v>
      </c>
      <c r="D38" s="21" t="s">
        <v>27</v>
      </c>
      <c r="E38" s="21" t="s">
        <v>34</v>
      </c>
      <c r="F38" s="21">
        <v>85.1</v>
      </c>
      <c r="G38" s="21">
        <f t="shared" si="0"/>
        <v>38.295000000000002</v>
      </c>
      <c r="H38" s="21"/>
      <c r="I38" s="21">
        <v>0</v>
      </c>
      <c r="J38" s="21"/>
      <c r="K38" s="21">
        <v>0</v>
      </c>
      <c r="L38" s="21"/>
      <c r="M38" s="21">
        <v>0</v>
      </c>
      <c r="N38" s="21"/>
      <c r="O38" s="21">
        <v>0</v>
      </c>
      <c r="P38" s="21" t="s">
        <v>143</v>
      </c>
      <c r="Q38" s="21">
        <v>2.5</v>
      </c>
      <c r="R38" s="21"/>
      <c r="S38" s="21">
        <v>0</v>
      </c>
      <c r="T38" s="21" t="s">
        <v>144</v>
      </c>
      <c r="U38" s="21">
        <v>0</v>
      </c>
      <c r="V38" s="21">
        <f t="shared" si="5"/>
        <v>2.5</v>
      </c>
      <c r="W38" s="25">
        <f t="shared" si="3"/>
        <v>1.125</v>
      </c>
      <c r="X38" s="21"/>
      <c r="Y38" s="21"/>
      <c r="Z38" s="21"/>
      <c r="AA38" s="21"/>
      <c r="AB38" s="20">
        <f t="shared" si="2"/>
        <v>0</v>
      </c>
      <c r="AC38" s="25">
        <f t="shared" si="4"/>
        <v>39.42</v>
      </c>
      <c r="AD38" s="21"/>
    </row>
    <row r="39" spans="1:30" s="2" customFormat="1">
      <c r="A39" s="19">
        <v>37</v>
      </c>
      <c r="B39" s="21">
        <v>2022211250</v>
      </c>
      <c r="C39" s="21" t="s">
        <v>145</v>
      </c>
      <c r="D39" s="21" t="s">
        <v>27</v>
      </c>
      <c r="E39" s="21" t="s">
        <v>121</v>
      </c>
      <c r="F39" s="21">
        <v>84.56</v>
      </c>
      <c r="G39" s="21">
        <f t="shared" si="0"/>
        <v>38.052</v>
      </c>
      <c r="H39" s="21"/>
      <c r="I39" s="21">
        <v>0</v>
      </c>
      <c r="J39" s="21"/>
      <c r="K39" s="21">
        <v>0</v>
      </c>
      <c r="L39" s="21"/>
      <c r="M39" s="21">
        <v>0</v>
      </c>
      <c r="N39" s="21"/>
      <c r="O39" s="21">
        <v>0</v>
      </c>
      <c r="P39" s="21"/>
      <c r="Q39" s="21">
        <v>0</v>
      </c>
      <c r="R39" s="21"/>
      <c r="S39" s="21">
        <v>0</v>
      </c>
      <c r="T39" s="21" t="s">
        <v>146</v>
      </c>
      <c r="U39" s="21">
        <v>10</v>
      </c>
      <c r="V39" s="21">
        <f t="shared" si="5"/>
        <v>10</v>
      </c>
      <c r="W39" s="25">
        <f t="shared" ref="W39:W75" si="6">V39*0.45</f>
        <v>4.5</v>
      </c>
      <c r="X39" s="21" t="s">
        <v>147</v>
      </c>
      <c r="Y39" s="21"/>
      <c r="Z39" s="21"/>
      <c r="AA39" s="21">
        <v>0</v>
      </c>
      <c r="AB39" s="20">
        <f t="shared" si="2"/>
        <v>0</v>
      </c>
      <c r="AC39" s="25">
        <f t="shared" si="4"/>
        <v>42.552</v>
      </c>
      <c r="AD39" s="21"/>
    </row>
    <row r="40" spans="1:30" s="2" customFormat="1" ht="25.5">
      <c r="A40" s="19">
        <v>38</v>
      </c>
      <c r="B40" s="21">
        <v>2022211253</v>
      </c>
      <c r="C40" s="21" t="s">
        <v>148</v>
      </c>
      <c r="D40" s="21" t="s">
        <v>27</v>
      </c>
      <c r="E40" s="21" t="s">
        <v>149</v>
      </c>
      <c r="F40" s="21">
        <v>83.89</v>
      </c>
      <c r="G40" s="21">
        <f t="shared" si="0"/>
        <v>37.750500000000002</v>
      </c>
      <c r="H40" s="21"/>
      <c r="I40" s="21">
        <v>0</v>
      </c>
      <c r="J40" s="21"/>
      <c r="K40" s="21">
        <v>0</v>
      </c>
      <c r="L40" s="21"/>
      <c r="M40" s="21">
        <v>0</v>
      </c>
      <c r="N40" s="21"/>
      <c r="O40" s="21">
        <v>0</v>
      </c>
      <c r="P40" s="21"/>
      <c r="Q40" s="21">
        <v>0</v>
      </c>
      <c r="R40" s="21"/>
      <c r="S40" s="21">
        <v>0</v>
      </c>
      <c r="T40" s="21"/>
      <c r="U40" s="21">
        <v>0</v>
      </c>
      <c r="V40" s="21">
        <f t="shared" si="5"/>
        <v>0</v>
      </c>
      <c r="W40" s="25">
        <f t="shared" si="6"/>
        <v>0</v>
      </c>
      <c r="X40" s="21" t="s">
        <v>150</v>
      </c>
      <c r="Y40" s="21">
        <v>0</v>
      </c>
      <c r="Z40" s="21">
        <v>0</v>
      </c>
      <c r="AA40" s="21">
        <v>3</v>
      </c>
      <c r="AB40" s="20">
        <f t="shared" si="2"/>
        <v>0.30000000000000004</v>
      </c>
      <c r="AC40" s="25">
        <f t="shared" si="4"/>
        <v>38.0505</v>
      </c>
      <c r="AD40" s="21"/>
    </row>
    <row r="41" spans="1:30" s="2" customFormat="1">
      <c r="A41" s="19">
        <v>39</v>
      </c>
      <c r="B41" s="21">
        <v>2022211230</v>
      </c>
      <c r="C41" s="21" t="s">
        <v>151</v>
      </c>
      <c r="D41" s="21" t="s">
        <v>27</v>
      </c>
      <c r="E41" s="21" t="s">
        <v>152</v>
      </c>
      <c r="F41" s="21">
        <v>88.22</v>
      </c>
      <c r="G41" s="21">
        <f t="shared" si="0"/>
        <v>39.698999999999998</v>
      </c>
      <c r="H41" s="21"/>
      <c r="I41" s="21">
        <v>0</v>
      </c>
      <c r="J41" s="21"/>
      <c r="K41" s="21">
        <v>0</v>
      </c>
      <c r="L41" s="21"/>
      <c r="M41" s="21">
        <v>0</v>
      </c>
      <c r="N41" s="21"/>
      <c r="O41" s="21">
        <v>0</v>
      </c>
      <c r="P41" s="21"/>
      <c r="Q41" s="21">
        <v>0</v>
      </c>
      <c r="R41" s="21"/>
      <c r="S41" s="21">
        <v>0</v>
      </c>
      <c r="T41" s="21"/>
      <c r="U41" s="21">
        <v>0</v>
      </c>
      <c r="V41" s="21">
        <f t="shared" si="5"/>
        <v>0</v>
      </c>
      <c r="W41" s="25">
        <f t="shared" si="6"/>
        <v>0</v>
      </c>
      <c r="X41" s="21" t="s">
        <v>153</v>
      </c>
      <c r="Y41" s="21"/>
      <c r="Z41" s="21"/>
      <c r="AA41" s="21">
        <v>3</v>
      </c>
      <c r="AB41" s="20">
        <f t="shared" si="2"/>
        <v>0.30000000000000004</v>
      </c>
      <c r="AC41" s="25">
        <f t="shared" si="4"/>
        <v>39.998999999999995</v>
      </c>
      <c r="AD41" s="21"/>
    </row>
    <row r="42" spans="1:30" s="2" customFormat="1">
      <c r="A42" s="19">
        <v>40</v>
      </c>
      <c r="B42" s="21">
        <v>2022211284</v>
      </c>
      <c r="C42" s="21" t="s">
        <v>154</v>
      </c>
      <c r="D42" s="21" t="s">
        <v>27</v>
      </c>
      <c r="E42" s="21" t="s">
        <v>107</v>
      </c>
      <c r="F42" s="21">
        <v>81.55</v>
      </c>
      <c r="G42" s="21">
        <f t="shared" si="0"/>
        <v>36.697499999999998</v>
      </c>
      <c r="H42" s="21"/>
      <c r="I42" s="21">
        <v>0</v>
      </c>
      <c r="J42" s="21"/>
      <c r="K42" s="21">
        <v>0</v>
      </c>
      <c r="L42" s="21"/>
      <c r="M42" s="21">
        <v>0</v>
      </c>
      <c r="N42" s="21"/>
      <c r="O42" s="21">
        <v>0</v>
      </c>
      <c r="P42" s="21"/>
      <c r="Q42" s="21">
        <v>0</v>
      </c>
      <c r="R42" s="21"/>
      <c r="S42" s="21">
        <v>0</v>
      </c>
      <c r="T42" s="21"/>
      <c r="U42" s="21">
        <v>0</v>
      </c>
      <c r="V42" s="21">
        <f t="shared" si="5"/>
        <v>0</v>
      </c>
      <c r="W42" s="25">
        <f t="shared" si="6"/>
        <v>0</v>
      </c>
      <c r="X42" s="21"/>
      <c r="Y42" s="21"/>
      <c r="Z42" s="21"/>
      <c r="AA42" s="21"/>
      <c r="AB42" s="20">
        <f t="shared" si="2"/>
        <v>0</v>
      </c>
      <c r="AC42" s="25">
        <f t="shared" si="4"/>
        <v>36.697499999999998</v>
      </c>
      <c r="AD42" s="21"/>
    </row>
    <row r="43" spans="1:30" s="2" customFormat="1" ht="25.5">
      <c r="A43" s="19">
        <v>41</v>
      </c>
      <c r="B43" s="21">
        <v>2022211252</v>
      </c>
      <c r="C43" s="21" t="s">
        <v>155</v>
      </c>
      <c r="D43" s="21" t="s">
        <v>27</v>
      </c>
      <c r="E43" s="21" t="s">
        <v>47</v>
      </c>
      <c r="F43" s="21">
        <v>87.39</v>
      </c>
      <c r="G43" s="21">
        <f t="shared" si="0"/>
        <v>39.325499999999998</v>
      </c>
      <c r="H43" s="21"/>
      <c r="I43" s="21">
        <v>0</v>
      </c>
      <c r="J43" s="21"/>
      <c r="K43" s="21">
        <v>0</v>
      </c>
      <c r="L43" s="21"/>
      <c r="M43" s="21">
        <v>0</v>
      </c>
      <c r="N43" s="21"/>
      <c r="O43" s="21">
        <v>0</v>
      </c>
      <c r="P43" s="21"/>
      <c r="Q43" s="21">
        <v>0</v>
      </c>
      <c r="R43" s="21"/>
      <c r="S43" s="21">
        <v>0</v>
      </c>
      <c r="T43" s="21" t="s">
        <v>156</v>
      </c>
      <c r="U43" s="21">
        <v>14</v>
      </c>
      <c r="V43" s="21">
        <f t="shared" si="5"/>
        <v>14</v>
      </c>
      <c r="W43" s="25">
        <f t="shared" si="6"/>
        <v>6.3</v>
      </c>
      <c r="X43" s="21"/>
      <c r="Y43" s="21"/>
      <c r="Z43" s="21"/>
      <c r="AA43" s="21"/>
      <c r="AB43" s="20">
        <f t="shared" si="2"/>
        <v>0</v>
      </c>
      <c r="AC43" s="25">
        <f t="shared" si="4"/>
        <v>45.625499999999995</v>
      </c>
      <c r="AD43" s="21"/>
    </row>
    <row r="44" spans="1:30" s="2" customFormat="1" ht="25.5">
      <c r="A44" s="19">
        <v>42</v>
      </c>
      <c r="B44" s="21">
        <v>2022211291</v>
      </c>
      <c r="C44" s="21" t="s">
        <v>157</v>
      </c>
      <c r="D44" s="21" t="s">
        <v>27</v>
      </c>
      <c r="E44" s="21" t="s">
        <v>158</v>
      </c>
      <c r="F44" s="21">
        <v>85.93</v>
      </c>
      <c r="G44" s="21">
        <f t="shared" si="0"/>
        <v>38.668500000000002</v>
      </c>
      <c r="H44" s="21"/>
      <c r="I44" s="21">
        <v>0</v>
      </c>
      <c r="J44" s="21"/>
      <c r="K44" s="21">
        <v>0</v>
      </c>
      <c r="L44" s="21"/>
      <c r="M44" s="21">
        <v>0</v>
      </c>
      <c r="N44" s="21"/>
      <c r="O44" s="21">
        <v>0</v>
      </c>
      <c r="P44" s="21"/>
      <c r="Q44" s="21">
        <v>0</v>
      </c>
      <c r="R44" s="21"/>
      <c r="S44" s="21">
        <v>0</v>
      </c>
      <c r="T44" s="21" t="s">
        <v>159</v>
      </c>
      <c r="U44" s="21">
        <v>25</v>
      </c>
      <c r="V44" s="21">
        <f t="shared" si="5"/>
        <v>25</v>
      </c>
      <c r="W44" s="25">
        <f t="shared" si="6"/>
        <v>11.25</v>
      </c>
      <c r="X44" s="21"/>
      <c r="Y44" s="21"/>
      <c r="Z44" s="21"/>
      <c r="AA44" s="21">
        <v>0</v>
      </c>
      <c r="AB44" s="20">
        <f t="shared" si="2"/>
        <v>0</v>
      </c>
      <c r="AC44" s="25">
        <f t="shared" si="4"/>
        <v>49.918500000000002</v>
      </c>
      <c r="AD44" s="21"/>
    </row>
    <row r="45" spans="1:30" s="2" customFormat="1" ht="280.5">
      <c r="A45" s="19">
        <v>43</v>
      </c>
      <c r="B45" s="21">
        <v>2022211294</v>
      </c>
      <c r="C45" s="21" t="s">
        <v>160</v>
      </c>
      <c r="D45" s="21" t="s">
        <v>27</v>
      </c>
      <c r="E45" s="21" t="s">
        <v>161</v>
      </c>
      <c r="F45" s="21">
        <v>84.07</v>
      </c>
      <c r="G45" s="21">
        <f t="shared" si="0"/>
        <v>37.831499999999998</v>
      </c>
      <c r="H45" s="21"/>
      <c r="I45" s="21">
        <v>0</v>
      </c>
      <c r="J45" s="21"/>
      <c r="K45" s="21">
        <v>0</v>
      </c>
      <c r="L45" s="21"/>
      <c r="M45" s="21">
        <v>0</v>
      </c>
      <c r="N45" s="21"/>
      <c r="O45" s="21">
        <v>0</v>
      </c>
      <c r="P45" s="21" t="s">
        <v>162</v>
      </c>
      <c r="Q45" s="21">
        <v>8.5</v>
      </c>
      <c r="R45" s="21"/>
      <c r="S45" s="21">
        <v>0</v>
      </c>
      <c r="T45" s="21" t="s">
        <v>163</v>
      </c>
      <c r="U45" s="21">
        <v>10</v>
      </c>
      <c r="V45" s="21">
        <f t="shared" si="5"/>
        <v>18.5</v>
      </c>
      <c r="W45" s="25">
        <f t="shared" si="6"/>
        <v>8.3250000000000011</v>
      </c>
      <c r="X45" s="21"/>
      <c r="Y45" s="21"/>
      <c r="Z45" s="21"/>
      <c r="AA45" s="21"/>
      <c r="AB45" s="20">
        <f t="shared" si="2"/>
        <v>0</v>
      </c>
      <c r="AC45" s="25">
        <f t="shared" si="4"/>
        <v>46.156500000000001</v>
      </c>
      <c r="AD45" s="21"/>
    </row>
    <row r="46" spans="1:30" s="2" customFormat="1">
      <c r="A46" s="19">
        <v>44</v>
      </c>
      <c r="B46" s="21">
        <v>2022211299</v>
      </c>
      <c r="C46" s="21" t="s">
        <v>164</v>
      </c>
      <c r="D46" s="21" t="s">
        <v>27</v>
      </c>
      <c r="E46" s="21" t="s">
        <v>165</v>
      </c>
      <c r="F46" s="21">
        <v>85.85</v>
      </c>
      <c r="G46" s="21">
        <f t="shared" si="0"/>
        <v>38.6325</v>
      </c>
      <c r="H46" s="21" t="s">
        <v>166</v>
      </c>
      <c r="I46" s="21">
        <v>0</v>
      </c>
      <c r="J46" s="21" t="s">
        <v>166</v>
      </c>
      <c r="K46" s="21">
        <v>0</v>
      </c>
      <c r="L46" s="21" t="s">
        <v>166</v>
      </c>
      <c r="M46" s="21">
        <v>0</v>
      </c>
      <c r="N46" s="21" t="s">
        <v>166</v>
      </c>
      <c r="O46" s="21">
        <v>0</v>
      </c>
      <c r="P46" s="21" t="s">
        <v>166</v>
      </c>
      <c r="Q46" s="21">
        <v>0</v>
      </c>
      <c r="R46" s="21" t="s">
        <v>166</v>
      </c>
      <c r="S46" s="21">
        <v>0</v>
      </c>
      <c r="T46" s="21" t="s">
        <v>126</v>
      </c>
      <c r="U46" s="21">
        <v>5</v>
      </c>
      <c r="V46" s="21">
        <f t="shared" si="5"/>
        <v>5</v>
      </c>
      <c r="W46" s="25">
        <f t="shared" si="6"/>
        <v>2.25</v>
      </c>
      <c r="X46" s="21" t="s">
        <v>166</v>
      </c>
      <c r="Y46" s="21" t="s">
        <v>166</v>
      </c>
      <c r="Z46" s="21" t="s">
        <v>166</v>
      </c>
      <c r="AA46" s="21">
        <v>0</v>
      </c>
      <c r="AB46" s="20">
        <f t="shared" si="2"/>
        <v>0</v>
      </c>
      <c r="AC46" s="25">
        <f t="shared" si="4"/>
        <v>40.8825</v>
      </c>
      <c r="AD46" s="21"/>
    </row>
    <row r="47" spans="1:30" s="2" customFormat="1" ht="25.5">
      <c r="A47" s="19">
        <v>45</v>
      </c>
      <c r="B47" s="21">
        <v>2022211273</v>
      </c>
      <c r="C47" s="21" t="s">
        <v>167</v>
      </c>
      <c r="D47" s="21" t="s">
        <v>27</v>
      </c>
      <c r="E47" s="21" t="s">
        <v>50</v>
      </c>
      <c r="F47" s="21">
        <v>83</v>
      </c>
      <c r="G47" s="21">
        <f t="shared" si="0"/>
        <v>37.35</v>
      </c>
      <c r="H47" s="21"/>
      <c r="I47" s="21">
        <v>0</v>
      </c>
      <c r="J47" s="21"/>
      <c r="K47" s="21">
        <v>0</v>
      </c>
      <c r="L47" s="21"/>
      <c r="M47" s="21">
        <v>0</v>
      </c>
      <c r="N47" s="21"/>
      <c r="O47" s="21">
        <v>0</v>
      </c>
      <c r="P47" s="21"/>
      <c r="Q47" s="21">
        <v>0</v>
      </c>
      <c r="R47" s="21"/>
      <c r="S47" s="21">
        <v>0</v>
      </c>
      <c r="T47" s="21" t="s">
        <v>168</v>
      </c>
      <c r="U47" s="21">
        <v>10</v>
      </c>
      <c r="V47" s="21">
        <f t="shared" si="5"/>
        <v>10</v>
      </c>
      <c r="W47" s="25">
        <f t="shared" si="6"/>
        <v>4.5</v>
      </c>
      <c r="X47" s="21"/>
      <c r="Y47" s="21"/>
      <c r="Z47" s="21" t="s">
        <v>169</v>
      </c>
      <c r="AA47" s="21">
        <v>10</v>
      </c>
      <c r="AB47" s="20">
        <f t="shared" si="2"/>
        <v>1</v>
      </c>
      <c r="AC47" s="25">
        <f t="shared" si="4"/>
        <v>42.85</v>
      </c>
      <c r="AD47" s="21"/>
    </row>
    <row r="48" spans="1:30" s="5" customFormat="1" ht="153">
      <c r="A48" s="19">
        <v>46</v>
      </c>
      <c r="B48" s="21">
        <v>2022211293</v>
      </c>
      <c r="C48" s="21" t="s">
        <v>170</v>
      </c>
      <c r="D48" s="21" t="s">
        <v>27</v>
      </c>
      <c r="E48" s="21" t="s">
        <v>64</v>
      </c>
      <c r="F48" s="21">
        <v>83.84</v>
      </c>
      <c r="G48" s="21">
        <f t="shared" si="0"/>
        <v>37.728000000000002</v>
      </c>
      <c r="H48" s="21"/>
      <c r="I48" s="21">
        <v>0</v>
      </c>
      <c r="J48" s="21"/>
      <c r="K48" s="21">
        <v>0</v>
      </c>
      <c r="L48" s="21"/>
      <c r="M48" s="21">
        <v>0</v>
      </c>
      <c r="N48" s="21"/>
      <c r="O48" s="21">
        <v>0</v>
      </c>
      <c r="P48" s="21"/>
      <c r="Q48" s="21">
        <v>0</v>
      </c>
      <c r="R48" s="21" t="s">
        <v>171</v>
      </c>
      <c r="S48" s="21">
        <v>12</v>
      </c>
      <c r="T48" s="21" t="s">
        <v>172</v>
      </c>
      <c r="U48" s="21">
        <v>10</v>
      </c>
      <c r="V48" s="21">
        <f t="shared" si="5"/>
        <v>22</v>
      </c>
      <c r="W48" s="25">
        <f t="shared" si="6"/>
        <v>9.9</v>
      </c>
      <c r="X48" s="21"/>
      <c r="Y48" s="21"/>
      <c r="Z48" s="21"/>
      <c r="AA48" s="21"/>
      <c r="AB48" s="20">
        <f t="shared" si="2"/>
        <v>0</v>
      </c>
      <c r="AC48" s="25">
        <f t="shared" si="4"/>
        <v>47.628</v>
      </c>
      <c r="AD48" s="21"/>
    </row>
    <row r="49" spans="1:30" s="2" customFormat="1" ht="25.5">
      <c r="A49" s="19">
        <v>47</v>
      </c>
      <c r="B49" s="22" t="s">
        <v>173</v>
      </c>
      <c r="C49" s="21" t="s">
        <v>174</v>
      </c>
      <c r="D49" s="21" t="s">
        <v>27</v>
      </c>
      <c r="E49" s="21" t="s">
        <v>175</v>
      </c>
      <c r="F49" s="21">
        <v>85.48</v>
      </c>
      <c r="G49" s="21">
        <f t="shared" si="0"/>
        <v>38.466000000000001</v>
      </c>
      <c r="H49" s="21" t="s">
        <v>166</v>
      </c>
      <c r="I49" s="21">
        <v>0</v>
      </c>
      <c r="J49" s="21" t="s">
        <v>166</v>
      </c>
      <c r="K49" s="21">
        <v>0</v>
      </c>
      <c r="L49" s="21" t="s">
        <v>176</v>
      </c>
      <c r="M49" s="21">
        <v>4</v>
      </c>
      <c r="N49" s="21" t="s">
        <v>166</v>
      </c>
      <c r="O49" s="21">
        <v>0</v>
      </c>
      <c r="P49" s="21" t="s">
        <v>166</v>
      </c>
      <c r="Q49" s="21">
        <v>0</v>
      </c>
      <c r="R49" s="21" t="s">
        <v>166</v>
      </c>
      <c r="S49" s="21">
        <v>0</v>
      </c>
      <c r="T49" s="21" t="s">
        <v>177</v>
      </c>
      <c r="U49" s="21">
        <v>0</v>
      </c>
      <c r="V49" s="21">
        <f t="shared" si="5"/>
        <v>4</v>
      </c>
      <c r="W49" s="25">
        <f t="shared" si="6"/>
        <v>1.8</v>
      </c>
      <c r="X49" s="21" t="s">
        <v>166</v>
      </c>
      <c r="Y49" s="21" t="s">
        <v>166</v>
      </c>
      <c r="Z49" s="21" t="s">
        <v>166</v>
      </c>
      <c r="AA49" s="21">
        <v>0</v>
      </c>
      <c r="AB49" s="20">
        <f t="shared" si="2"/>
        <v>0</v>
      </c>
      <c r="AC49" s="25">
        <f t="shared" si="4"/>
        <v>40.265999999999998</v>
      </c>
      <c r="AD49" s="21"/>
    </row>
    <row r="50" spans="1:30" s="2" customFormat="1">
      <c r="A50" s="19">
        <v>48</v>
      </c>
      <c r="B50" s="21">
        <v>2022211239</v>
      </c>
      <c r="C50" s="21" t="s">
        <v>178</v>
      </c>
      <c r="D50" s="21" t="s">
        <v>27</v>
      </c>
      <c r="E50" s="21" t="s">
        <v>28</v>
      </c>
      <c r="F50" s="21">
        <v>81.89</v>
      </c>
      <c r="G50" s="21">
        <f t="shared" si="0"/>
        <v>36.850500000000004</v>
      </c>
      <c r="H50" s="21" t="s">
        <v>166</v>
      </c>
      <c r="I50" s="21">
        <v>0</v>
      </c>
      <c r="J50" s="21" t="s">
        <v>166</v>
      </c>
      <c r="K50" s="21">
        <v>0</v>
      </c>
      <c r="L50" s="21" t="s">
        <v>166</v>
      </c>
      <c r="M50" s="21">
        <v>0</v>
      </c>
      <c r="N50" s="21" t="s">
        <v>166</v>
      </c>
      <c r="O50" s="21">
        <v>0</v>
      </c>
      <c r="P50" s="21" t="s">
        <v>166</v>
      </c>
      <c r="Q50" s="21">
        <v>0</v>
      </c>
      <c r="R50" s="21" t="s">
        <v>166</v>
      </c>
      <c r="S50" s="21">
        <v>0</v>
      </c>
      <c r="T50" s="21" t="s">
        <v>179</v>
      </c>
      <c r="U50" s="21">
        <v>15</v>
      </c>
      <c r="V50" s="21">
        <f t="shared" si="5"/>
        <v>15</v>
      </c>
      <c r="W50" s="25">
        <f t="shared" si="6"/>
        <v>6.75</v>
      </c>
      <c r="X50" s="21"/>
      <c r="Y50" s="21"/>
      <c r="Z50" s="21"/>
      <c r="AA50" s="21">
        <v>0</v>
      </c>
      <c r="AB50" s="20">
        <f t="shared" si="2"/>
        <v>0</v>
      </c>
      <c r="AC50" s="25">
        <f t="shared" si="4"/>
        <v>43.600500000000004</v>
      </c>
      <c r="AD50" s="21"/>
    </row>
    <row r="51" spans="1:30" s="2" customFormat="1">
      <c r="A51" s="19">
        <v>49</v>
      </c>
      <c r="B51" s="21">
        <v>2022211290</v>
      </c>
      <c r="C51" s="21" t="s">
        <v>180</v>
      </c>
      <c r="D51" s="21" t="s">
        <v>27</v>
      </c>
      <c r="E51" s="21" t="s">
        <v>34</v>
      </c>
      <c r="F51" s="21">
        <v>81.55</v>
      </c>
      <c r="G51" s="21">
        <f t="shared" si="0"/>
        <v>36.697499999999998</v>
      </c>
      <c r="H51" s="21"/>
      <c r="I51" s="21">
        <v>0</v>
      </c>
      <c r="J51" s="21"/>
      <c r="K51" s="21">
        <v>0</v>
      </c>
      <c r="L51" s="21"/>
      <c r="M51" s="21">
        <v>0</v>
      </c>
      <c r="N51" s="21"/>
      <c r="O51" s="21">
        <v>0</v>
      </c>
      <c r="P51" s="21"/>
      <c r="Q51" s="21">
        <v>0</v>
      </c>
      <c r="R51" s="21"/>
      <c r="S51" s="21">
        <v>0</v>
      </c>
      <c r="T51" s="21" t="s">
        <v>181</v>
      </c>
      <c r="U51" s="21">
        <v>10</v>
      </c>
      <c r="V51" s="21">
        <f t="shared" si="5"/>
        <v>10</v>
      </c>
      <c r="W51" s="25">
        <f t="shared" si="6"/>
        <v>4.5</v>
      </c>
      <c r="X51" s="21" t="s">
        <v>182</v>
      </c>
      <c r="Y51" s="21"/>
      <c r="Z51" s="21" t="s">
        <v>183</v>
      </c>
      <c r="AA51" s="21">
        <v>3.5</v>
      </c>
      <c r="AB51" s="20">
        <f t="shared" si="2"/>
        <v>0.35000000000000003</v>
      </c>
      <c r="AC51" s="25">
        <f t="shared" si="4"/>
        <v>41.547499999999999</v>
      </c>
      <c r="AD51" s="21"/>
    </row>
    <row r="52" spans="1:30" s="2" customFormat="1">
      <c r="A52" s="19">
        <v>50</v>
      </c>
      <c r="B52" s="21">
        <v>2022211245</v>
      </c>
      <c r="C52" s="21" t="s">
        <v>184</v>
      </c>
      <c r="D52" s="21" t="s">
        <v>27</v>
      </c>
      <c r="E52" s="21" t="s">
        <v>185</v>
      </c>
      <c r="F52" s="21">
        <v>80.72</v>
      </c>
      <c r="G52" s="21">
        <f t="shared" si="0"/>
        <v>36.323999999999998</v>
      </c>
      <c r="H52" s="21"/>
      <c r="I52" s="21"/>
      <c r="J52" s="21"/>
      <c r="K52" s="21">
        <v>0</v>
      </c>
      <c r="L52" s="21"/>
      <c r="M52" s="21">
        <v>0</v>
      </c>
      <c r="N52" s="21"/>
      <c r="O52" s="21">
        <v>0</v>
      </c>
      <c r="P52" s="21"/>
      <c r="Q52" s="21">
        <v>0</v>
      </c>
      <c r="R52" s="21"/>
      <c r="S52" s="21">
        <v>0</v>
      </c>
      <c r="T52" s="21"/>
      <c r="U52" s="21">
        <v>0</v>
      </c>
      <c r="V52" s="21">
        <f t="shared" si="5"/>
        <v>0</v>
      </c>
      <c r="W52" s="25">
        <f t="shared" si="6"/>
        <v>0</v>
      </c>
      <c r="X52" s="21" t="s">
        <v>186</v>
      </c>
      <c r="Y52" s="21"/>
      <c r="Z52" s="21"/>
      <c r="AA52" s="21">
        <v>1</v>
      </c>
      <c r="AB52" s="20">
        <f t="shared" si="2"/>
        <v>0.1</v>
      </c>
      <c r="AC52" s="25">
        <f t="shared" si="4"/>
        <v>36.423999999999999</v>
      </c>
      <c r="AD52" s="21"/>
    </row>
    <row r="53" spans="1:30" s="2" customFormat="1">
      <c r="A53" s="19">
        <v>51</v>
      </c>
      <c r="B53" s="21">
        <v>2022211244</v>
      </c>
      <c r="C53" s="21" t="s">
        <v>187</v>
      </c>
      <c r="D53" s="21" t="s">
        <v>27</v>
      </c>
      <c r="E53" s="21" t="s">
        <v>121</v>
      </c>
      <c r="F53" s="21">
        <v>80.53</v>
      </c>
      <c r="G53" s="21">
        <f t="shared" si="0"/>
        <v>36.238500000000002</v>
      </c>
      <c r="H53" s="21"/>
      <c r="I53" s="21"/>
      <c r="J53" s="21"/>
      <c r="K53" s="21">
        <v>0</v>
      </c>
      <c r="L53" s="21"/>
      <c r="M53" s="21">
        <v>0</v>
      </c>
      <c r="N53" s="21"/>
      <c r="O53" s="21">
        <v>0</v>
      </c>
      <c r="P53" s="21"/>
      <c r="Q53" s="21">
        <v>0</v>
      </c>
      <c r="R53" s="21"/>
      <c r="S53" s="21">
        <v>0</v>
      </c>
      <c r="T53" s="21"/>
      <c r="U53" s="21">
        <v>0</v>
      </c>
      <c r="V53" s="21">
        <f t="shared" si="5"/>
        <v>0</v>
      </c>
      <c r="W53" s="25">
        <f t="shared" si="6"/>
        <v>0</v>
      </c>
      <c r="X53" s="21" t="s">
        <v>188</v>
      </c>
      <c r="Y53" s="21"/>
      <c r="Z53" s="21"/>
      <c r="AA53" s="21">
        <v>0</v>
      </c>
      <c r="AB53" s="20">
        <f t="shared" si="2"/>
        <v>0</v>
      </c>
      <c r="AC53" s="25">
        <f t="shared" si="4"/>
        <v>36.238500000000002</v>
      </c>
      <c r="AD53" s="21"/>
    </row>
    <row r="54" spans="1:30" s="2" customFormat="1" ht="114.75">
      <c r="A54" s="19">
        <v>52</v>
      </c>
      <c r="B54" s="21">
        <v>2022211267</v>
      </c>
      <c r="C54" s="21" t="s">
        <v>189</v>
      </c>
      <c r="D54" s="21" t="s">
        <v>27</v>
      </c>
      <c r="E54" s="21" t="s">
        <v>82</v>
      </c>
      <c r="F54" s="21">
        <v>84.65</v>
      </c>
      <c r="G54" s="21">
        <f t="shared" si="0"/>
        <v>38.092500000000001</v>
      </c>
      <c r="H54" s="21" t="s">
        <v>166</v>
      </c>
      <c r="I54" s="21">
        <v>0</v>
      </c>
      <c r="J54" s="21" t="s">
        <v>166</v>
      </c>
      <c r="K54" s="21">
        <v>0</v>
      </c>
      <c r="L54" s="21" t="s">
        <v>166</v>
      </c>
      <c r="M54" s="21">
        <v>0</v>
      </c>
      <c r="N54" s="21" t="s">
        <v>166</v>
      </c>
      <c r="O54" s="21">
        <v>0</v>
      </c>
      <c r="P54" s="21" t="s">
        <v>190</v>
      </c>
      <c r="Q54" s="21">
        <v>1.2</v>
      </c>
      <c r="R54" s="21" t="s">
        <v>191</v>
      </c>
      <c r="S54" s="21">
        <v>4.5</v>
      </c>
      <c r="T54" s="21" t="s">
        <v>192</v>
      </c>
      <c r="U54" s="21">
        <v>22</v>
      </c>
      <c r="V54" s="21">
        <f t="shared" si="5"/>
        <v>27.7</v>
      </c>
      <c r="W54" s="25">
        <f t="shared" si="6"/>
        <v>12.465</v>
      </c>
      <c r="X54" s="21" t="s">
        <v>193</v>
      </c>
      <c r="Y54" s="21" t="s">
        <v>166</v>
      </c>
      <c r="Z54" s="21" t="s">
        <v>194</v>
      </c>
      <c r="AA54" s="21">
        <v>3</v>
      </c>
      <c r="AB54" s="20">
        <f t="shared" si="2"/>
        <v>0.30000000000000004</v>
      </c>
      <c r="AC54" s="25">
        <f t="shared" si="4"/>
        <v>50.857500000000002</v>
      </c>
      <c r="AD54" s="21"/>
    </row>
    <row r="55" spans="1:30" s="2" customFormat="1" ht="25.5">
      <c r="A55" s="19">
        <v>53</v>
      </c>
      <c r="B55" s="21">
        <v>2022211227</v>
      </c>
      <c r="C55" s="21" t="s">
        <v>195</v>
      </c>
      <c r="D55" s="21" t="s">
        <v>27</v>
      </c>
      <c r="E55" s="21" t="s">
        <v>196</v>
      </c>
      <c r="F55" s="21">
        <v>84.69</v>
      </c>
      <c r="G55" s="21">
        <f t="shared" si="0"/>
        <v>38.110500000000002</v>
      </c>
      <c r="H55" s="21"/>
      <c r="I55" s="21">
        <v>0</v>
      </c>
      <c r="J55" s="21"/>
      <c r="K55" s="21">
        <v>0</v>
      </c>
      <c r="L55" s="21"/>
      <c r="M55" s="21">
        <v>0</v>
      </c>
      <c r="N55" s="21"/>
      <c r="O55" s="21">
        <v>0</v>
      </c>
      <c r="P55" s="21"/>
      <c r="Q55" s="21">
        <v>0</v>
      </c>
      <c r="R55" s="21"/>
      <c r="S55" s="21">
        <v>0</v>
      </c>
      <c r="T55" s="21" t="s">
        <v>197</v>
      </c>
      <c r="U55" s="21">
        <v>7</v>
      </c>
      <c r="V55" s="21">
        <f t="shared" si="5"/>
        <v>7</v>
      </c>
      <c r="W55" s="25">
        <f t="shared" si="6"/>
        <v>3.15</v>
      </c>
      <c r="X55" s="21"/>
      <c r="Y55" s="21" t="s">
        <v>198</v>
      </c>
      <c r="Z55" s="21" t="s">
        <v>199</v>
      </c>
      <c r="AA55" s="21">
        <v>0</v>
      </c>
      <c r="AB55" s="20">
        <f t="shared" si="2"/>
        <v>0</v>
      </c>
      <c r="AC55" s="25">
        <f t="shared" si="4"/>
        <v>41.2605</v>
      </c>
      <c r="AD55" s="21"/>
    </row>
    <row r="56" spans="1:30" s="2" customFormat="1">
      <c r="A56" s="19">
        <v>54</v>
      </c>
      <c r="B56" s="21">
        <v>2022211237</v>
      </c>
      <c r="C56" s="21" t="s">
        <v>200</v>
      </c>
      <c r="D56" s="21" t="s">
        <v>27</v>
      </c>
      <c r="E56" s="21" t="s">
        <v>128</v>
      </c>
      <c r="F56" s="21">
        <v>87</v>
      </c>
      <c r="G56" s="21">
        <f t="shared" si="0"/>
        <v>39.15</v>
      </c>
      <c r="H56" s="21"/>
      <c r="I56" s="21">
        <v>0</v>
      </c>
      <c r="J56" s="21"/>
      <c r="K56" s="21">
        <v>0</v>
      </c>
      <c r="L56" s="21"/>
      <c r="M56" s="21">
        <v>0</v>
      </c>
      <c r="N56" s="21"/>
      <c r="O56" s="21">
        <v>0</v>
      </c>
      <c r="P56" s="21"/>
      <c r="Q56" s="21">
        <v>0</v>
      </c>
      <c r="R56" s="21"/>
      <c r="S56" s="21">
        <v>0</v>
      </c>
      <c r="T56" s="21" t="s">
        <v>146</v>
      </c>
      <c r="U56" s="21">
        <v>10</v>
      </c>
      <c r="V56" s="21">
        <f t="shared" si="5"/>
        <v>10</v>
      </c>
      <c r="W56" s="25">
        <f t="shared" si="6"/>
        <v>4.5</v>
      </c>
      <c r="X56" s="21"/>
      <c r="Y56" s="21"/>
      <c r="Z56" s="21"/>
      <c r="AA56" s="21"/>
      <c r="AB56" s="20">
        <f t="shared" si="2"/>
        <v>0</v>
      </c>
      <c r="AC56" s="25">
        <f t="shared" si="4"/>
        <v>43.65</v>
      </c>
      <c r="AD56" s="21"/>
    </row>
    <row r="57" spans="1:30" s="2" customFormat="1">
      <c r="A57" s="19">
        <v>55</v>
      </c>
      <c r="B57" s="22">
        <v>2022211301</v>
      </c>
      <c r="C57" s="21" t="s">
        <v>201</v>
      </c>
      <c r="D57" s="21" t="s">
        <v>27</v>
      </c>
      <c r="E57" s="21" t="s">
        <v>28</v>
      </c>
      <c r="F57" s="21">
        <v>83.92</v>
      </c>
      <c r="G57" s="21">
        <f t="shared" si="0"/>
        <v>37.764000000000003</v>
      </c>
      <c r="H57" s="21" t="s">
        <v>166</v>
      </c>
      <c r="I57" s="21">
        <v>0</v>
      </c>
      <c r="J57" s="21" t="s">
        <v>166</v>
      </c>
      <c r="K57" s="21">
        <v>0</v>
      </c>
      <c r="L57" s="21" t="s">
        <v>166</v>
      </c>
      <c r="M57" s="21">
        <v>0</v>
      </c>
      <c r="N57" s="21" t="s">
        <v>166</v>
      </c>
      <c r="O57" s="21">
        <v>0</v>
      </c>
      <c r="P57" s="21" t="s">
        <v>166</v>
      </c>
      <c r="Q57" s="21">
        <v>0</v>
      </c>
      <c r="R57" s="21" t="s">
        <v>166</v>
      </c>
      <c r="S57" s="21">
        <v>0</v>
      </c>
      <c r="T57" s="21" t="s">
        <v>166</v>
      </c>
      <c r="U57" s="21">
        <v>0</v>
      </c>
      <c r="V57" s="21">
        <f t="shared" si="5"/>
        <v>0</v>
      </c>
      <c r="W57" s="25">
        <f t="shared" si="6"/>
        <v>0</v>
      </c>
      <c r="X57" s="21" t="s">
        <v>166</v>
      </c>
      <c r="Y57" s="21" t="s">
        <v>166</v>
      </c>
      <c r="Z57" s="21" t="s">
        <v>166</v>
      </c>
      <c r="AA57" s="21">
        <v>0</v>
      </c>
      <c r="AB57" s="20">
        <f t="shared" si="2"/>
        <v>0</v>
      </c>
      <c r="AC57" s="25">
        <f t="shared" si="4"/>
        <v>37.764000000000003</v>
      </c>
      <c r="AD57" s="21"/>
    </row>
    <row r="58" spans="1:30" s="2" customFormat="1" ht="38.25">
      <c r="A58" s="19">
        <v>56</v>
      </c>
      <c r="B58" s="21">
        <v>2022211236</v>
      </c>
      <c r="C58" s="21" t="s">
        <v>202</v>
      </c>
      <c r="D58" s="21" t="s">
        <v>27</v>
      </c>
      <c r="E58" s="21" t="s">
        <v>100</v>
      </c>
      <c r="F58" s="21">
        <v>81.59</v>
      </c>
      <c r="G58" s="21">
        <f t="shared" si="0"/>
        <v>36.715500000000006</v>
      </c>
      <c r="H58" s="21"/>
      <c r="I58" s="21">
        <v>0</v>
      </c>
      <c r="J58" s="21"/>
      <c r="K58" s="21">
        <v>0</v>
      </c>
      <c r="L58" s="21"/>
      <c r="M58" s="21">
        <v>0</v>
      </c>
      <c r="N58" s="21"/>
      <c r="O58" s="21">
        <v>0</v>
      </c>
      <c r="P58" s="21"/>
      <c r="Q58" s="21">
        <v>0</v>
      </c>
      <c r="R58" s="21"/>
      <c r="S58" s="21">
        <v>0</v>
      </c>
      <c r="T58" s="21"/>
      <c r="U58" s="21">
        <v>0</v>
      </c>
      <c r="V58" s="21">
        <f t="shared" si="5"/>
        <v>0</v>
      </c>
      <c r="W58" s="25">
        <f t="shared" si="6"/>
        <v>0</v>
      </c>
      <c r="X58" s="21" t="s">
        <v>203</v>
      </c>
      <c r="Y58" s="21" t="s">
        <v>204</v>
      </c>
      <c r="Z58" s="21" t="s">
        <v>205</v>
      </c>
      <c r="AA58" s="21">
        <v>1</v>
      </c>
      <c r="AB58" s="20">
        <f t="shared" si="2"/>
        <v>0.1</v>
      </c>
      <c r="AC58" s="25">
        <f t="shared" si="4"/>
        <v>36.815500000000007</v>
      </c>
      <c r="AD58" s="21"/>
    </row>
    <row r="59" spans="1:30" s="2" customFormat="1" ht="51">
      <c r="A59" s="19">
        <v>57</v>
      </c>
      <c r="B59" s="21">
        <v>2022211256</v>
      </c>
      <c r="C59" s="21" t="s">
        <v>206</v>
      </c>
      <c r="D59" s="21" t="s">
        <v>27</v>
      </c>
      <c r="E59" s="21" t="s">
        <v>207</v>
      </c>
      <c r="F59" s="21">
        <v>86.63</v>
      </c>
      <c r="G59" s="21">
        <f t="shared" si="0"/>
        <v>38.983499999999999</v>
      </c>
      <c r="H59" s="21"/>
      <c r="I59" s="21">
        <v>0</v>
      </c>
      <c r="J59" s="21"/>
      <c r="K59" s="21">
        <v>0</v>
      </c>
      <c r="L59" s="21"/>
      <c r="M59" s="21">
        <v>0</v>
      </c>
      <c r="N59" s="21"/>
      <c r="O59" s="21">
        <v>0</v>
      </c>
      <c r="P59" s="21"/>
      <c r="Q59" s="21">
        <v>0</v>
      </c>
      <c r="R59" s="21"/>
      <c r="S59" s="21">
        <v>0</v>
      </c>
      <c r="T59" s="21" t="s">
        <v>208</v>
      </c>
      <c r="U59" s="21">
        <v>23</v>
      </c>
      <c r="V59" s="21">
        <f t="shared" si="5"/>
        <v>23</v>
      </c>
      <c r="W59" s="25">
        <f t="shared" si="6"/>
        <v>10.35</v>
      </c>
      <c r="X59" s="21"/>
      <c r="Y59" s="21"/>
      <c r="Z59" s="21" t="s">
        <v>209</v>
      </c>
      <c r="AA59" s="21">
        <v>1</v>
      </c>
      <c r="AB59" s="20">
        <f t="shared" si="2"/>
        <v>0.1</v>
      </c>
      <c r="AC59" s="25">
        <f t="shared" si="4"/>
        <v>49.433499999999995</v>
      </c>
      <c r="AD59" s="21"/>
    </row>
    <row r="60" spans="1:30" s="2" customFormat="1" ht="38.25">
      <c r="A60" s="19">
        <v>58</v>
      </c>
      <c r="B60" s="21">
        <v>2022211265</v>
      </c>
      <c r="C60" s="21" t="s">
        <v>210</v>
      </c>
      <c r="D60" s="21" t="s">
        <v>27</v>
      </c>
      <c r="E60" s="21" t="s">
        <v>211</v>
      </c>
      <c r="F60" s="21">
        <v>84.06</v>
      </c>
      <c r="G60" s="21">
        <f t="shared" si="0"/>
        <v>37.827000000000005</v>
      </c>
      <c r="H60" s="21"/>
      <c r="I60" s="21">
        <v>0</v>
      </c>
      <c r="J60" s="21"/>
      <c r="K60" s="21">
        <v>0</v>
      </c>
      <c r="L60" s="21"/>
      <c r="M60" s="21">
        <v>0</v>
      </c>
      <c r="N60" s="21"/>
      <c r="O60" s="21">
        <v>0</v>
      </c>
      <c r="P60" s="21"/>
      <c r="Q60" s="21">
        <v>0</v>
      </c>
      <c r="R60" s="21"/>
      <c r="S60" s="21">
        <v>0</v>
      </c>
      <c r="T60" s="21" t="s">
        <v>212</v>
      </c>
      <c r="U60" s="21">
        <v>10</v>
      </c>
      <c r="V60" s="21">
        <f t="shared" si="5"/>
        <v>10</v>
      </c>
      <c r="W60" s="25">
        <f t="shared" si="6"/>
        <v>4.5</v>
      </c>
      <c r="X60" s="21"/>
      <c r="Y60" s="21"/>
      <c r="Z60" s="21"/>
      <c r="AA60" s="21">
        <v>0</v>
      </c>
      <c r="AB60" s="20">
        <f t="shared" si="2"/>
        <v>0</v>
      </c>
      <c r="AC60" s="25">
        <f t="shared" si="4"/>
        <v>42.327000000000005</v>
      </c>
      <c r="AD60" s="21"/>
    </row>
    <row r="61" spans="1:30" s="2" customFormat="1">
      <c r="A61" s="19">
        <v>59</v>
      </c>
      <c r="B61" s="21">
        <v>2022211247</v>
      </c>
      <c r="C61" s="21" t="s">
        <v>213</v>
      </c>
      <c r="D61" s="21" t="s">
        <v>27</v>
      </c>
      <c r="E61" s="21" t="s">
        <v>64</v>
      </c>
      <c r="F61" s="21">
        <v>84.19</v>
      </c>
      <c r="G61" s="21">
        <f t="shared" si="0"/>
        <v>37.8855</v>
      </c>
      <c r="H61" s="21"/>
      <c r="I61" s="21">
        <v>0</v>
      </c>
      <c r="J61" s="21"/>
      <c r="K61" s="21">
        <v>0</v>
      </c>
      <c r="L61" s="21"/>
      <c r="M61" s="21">
        <v>0</v>
      </c>
      <c r="N61" s="21"/>
      <c r="O61" s="21">
        <v>0</v>
      </c>
      <c r="P61" s="21"/>
      <c r="Q61" s="21">
        <v>0</v>
      </c>
      <c r="R61" s="21"/>
      <c r="S61" s="21">
        <v>0</v>
      </c>
      <c r="T61" s="21"/>
      <c r="U61" s="21">
        <v>0</v>
      </c>
      <c r="V61" s="21">
        <f t="shared" si="5"/>
        <v>0</v>
      </c>
      <c r="W61" s="25">
        <f t="shared" si="6"/>
        <v>0</v>
      </c>
      <c r="X61" s="21"/>
      <c r="Y61" s="21"/>
      <c r="Z61" s="21"/>
      <c r="AA61" s="21">
        <v>0</v>
      </c>
      <c r="AB61" s="20">
        <f t="shared" si="2"/>
        <v>0</v>
      </c>
      <c r="AC61" s="25">
        <f t="shared" si="4"/>
        <v>37.8855</v>
      </c>
      <c r="AD61" s="21"/>
    </row>
    <row r="62" spans="1:30" s="2" customFormat="1" ht="25.5">
      <c r="A62" s="19">
        <v>60</v>
      </c>
      <c r="B62" s="21">
        <v>2022211297</v>
      </c>
      <c r="C62" s="21" t="s">
        <v>214</v>
      </c>
      <c r="D62" s="21" t="s">
        <v>27</v>
      </c>
      <c r="E62" s="21" t="s">
        <v>175</v>
      </c>
      <c r="F62" s="21">
        <v>85.86</v>
      </c>
      <c r="G62" s="21">
        <f t="shared" si="0"/>
        <v>38.637</v>
      </c>
      <c r="H62" s="21"/>
      <c r="I62" s="21">
        <v>0</v>
      </c>
      <c r="J62" s="21"/>
      <c r="K62" s="21">
        <v>0</v>
      </c>
      <c r="L62" s="21" t="s">
        <v>215</v>
      </c>
      <c r="M62" s="21">
        <v>4</v>
      </c>
      <c r="N62" s="21"/>
      <c r="O62" s="21">
        <v>0</v>
      </c>
      <c r="P62" s="21"/>
      <c r="Q62" s="21">
        <v>0</v>
      </c>
      <c r="R62" s="21"/>
      <c r="S62" s="21">
        <v>0</v>
      </c>
      <c r="T62" s="21"/>
      <c r="U62" s="21">
        <v>0</v>
      </c>
      <c r="V62" s="21">
        <f t="shared" si="5"/>
        <v>4</v>
      </c>
      <c r="W62" s="25">
        <f t="shared" si="6"/>
        <v>1.8</v>
      </c>
      <c r="X62" s="21"/>
      <c r="Y62" s="21"/>
      <c r="Z62" s="21"/>
      <c r="AA62" s="21"/>
      <c r="AB62" s="20">
        <f t="shared" si="2"/>
        <v>0</v>
      </c>
      <c r="AC62" s="25">
        <f t="shared" si="4"/>
        <v>40.436999999999998</v>
      </c>
      <c r="AD62" s="21"/>
    </row>
    <row r="63" spans="1:30" s="2" customFormat="1" ht="25.5">
      <c r="A63" s="19">
        <v>61</v>
      </c>
      <c r="B63" s="21">
        <v>2022211275</v>
      </c>
      <c r="C63" s="21" t="s">
        <v>216</v>
      </c>
      <c r="D63" s="21" t="s">
        <v>27</v>
      </c>
      <c r="E63" s="21" t="s">
        <v>217</v>
      </c>
      <c r="F63" s="21">
        <v>85.69</v>
      </c>
      <c r="G63" s="21">
        <f t="shared" si="0"/>
        <v>38.560499999999998</v>
      </c>
      <c r="H63" s="21"/>
      <c r="I63" s="21">
        <v>0</v>
      </c>
      <c r="J63" s="21"/>
      <c r="K63" s="21">
        <v>0</v>
      </c>
      <c r="L63" s="21"/>
      <c r="M63" s="21">
        <v>0</v>
      </c>
      <c r="N63" s="21"/>
      <c r="O63" s="21">
        <v>0</v>
      </c>
      <c r="P63" s="21"/>
      <c r="Q63" s="21">
        <v>0</v>
      </c>
      <c r="R63" s="21"/>
      <c r="S63" s="21">
        <v>0</v>
      </c>
      <c r="T63" s="21"/>
      <c r="U63" s="21">
        <v>0</v>
      </c>
      <c r="V63" s="21">
        <f t="shared" si="5"/>
        <v>0</v>
      </c>
      <c r="W63" s="25">
        <f t="shared" si="6"/>
        <v>0</v>
      </c>
      <c r="X63" s="21" t="s">
        <v>218</v>
      </c>
      <c r="Y63" s="21"/>
      <c r="Z63" s="21"/>
      <c r="AA63" s="21">
        <v>1</v>
      </c>
      <c r="AB63" s="20">
        <f t="shared" si="2"/>
        <v>0.1</v>
      </c>
      <c r="AC63" s="25">
        <f t="shared" si="4"/>
        <v>38.660499999999999</v>
      </c>
      <c r="AD63" s="21"/>
    </row>
    <row r="64" spans="1:30" s="6" customFormat="1" ht="12.75">
      <c r="A64" s="19">
        <v>62</v>
      </c>
      <c r="B64" s="23">
        <v>2022211262</v>
      </c>
      <c r="C64" s="23" t="s">
        <v>219</v>
      </c>
      <c r="D64" s="23" t="s">
        <v>27</v>
      </c>
      <c r="E64" s="23" t="s">
        <v>97</v>
      </c>
      <c r="F64" s="23">
        <v>83.05</v>
      </c>
      <c r="G64" s="23">
        <f t="shared" si="0"/>
        <v>37.372500000000002</v>
      </c>
      <c r="H64" s="23"/>
      <c r="I64" s="23">
        <v>0</v>
      </c>
      <c r="J64" s="23"/>
      <c r="K64" s="23">
        <v>0</v>
      </c>
      <c r="L64" s="23" t="s">
        <v>30</v>
      </c>
      <c r="M64" s="23">
        <v>0</v>
      </c>
      <c r="N64" s="23"/>
      <c r="O64" s="23">
        <v>0</v>
      </c>
      <c r="P64" s="23"/>
      <c r="Q64" s="23">
        <v>0</v>
      </c>
      <c r="R64" s="23"/>
      <c r="S64" s="23">
        <v>0</v>
      </c>
      <c r="T64" s="23"/>
      <c r="U64" s="23"/>
      <c r="V64" s="23">
        <f t="shared" si="5"/>
        <v>0</v>
      </c>
      <c r="W64" s="25">
        <f t="shared" si="6"/>
        <v>0</v>
      </c>
      <c r="X64" s="23"/>
      <c r="Y64" s="23"/>
      <c r="Z64" s="23" t="s">
        <v>220</v>
      </c>
      <c r="AA64" s="23">
        <v>0</v>
      </c>
      <c r="AB64" s="20">
        <f t="shared" si="2"/>
        <v>0</v>
      </c>
      <c r="AC64" s="25">
        <f t="shared" si="4"/>
        <v>37.372500000000002</v>
      </c>
      <c r="AD64" s="23"/>
    </row>
    <row r="65" spans="1:30" s="6" customFormat="1" ht="24">
      <c r="A65" s="19">
        <v>63</v>
      </c>
      <c r="B65" s="23">
        <v>2022211278</v>
      </c>
      <c r="C65" s="23" t="s">
        <v>221</v>
      </c>
      <c r="D65" s="23" t="s">
        <v>27</v>
      </c>
      <c r="E65" s="23" t="s">
        <v>28</v>
      </c>
      <c r="F65" s="23">
        <v>82.85</v>
      </c>
      <c r="G65" s="23">
        <f t="shared" si="0"/>
        <v>37.282499999999999</v>
      </c>
      <c r="H65" s="23"/>
      <c r="I65" s="23">
        <v>0</v>
      </c>
      <c r="J65" s="23"/>
      <c r="K65" s="23">
        <v>0</v>
      </c>
      <c r="L65" s="23"/>
      <c r="M65" s="23">
        <v>0</v>
      </c>
      <c r="N65" s="23"/>
      <c r="O65" s="23">
        <v>0</v>
      </c>
      <c r="P65" s="23"/>
      <c r="Q65" s="23">
        <v>0</v>
      </c>
      <c r="R65" s="23"/>
      <c r="S65" s="23">
        <v>0</v>
      </c>
      <c r="T65" s="23"/>
      <c r="U65" s="23"/>
      <c r="V65" s="23">
        <f t="shared" si="5"/>
        <v>0</v>
      </c>
      <c r="W65" s="25">
        <f t="shared" si="6"/>
        <v>0</v>
      </c>
      <c r="X65" s="23" t="s">
        <v>222</v>
      </c>
      <c r="Y65" s="23"/>
      <c r="Z65" s="23" t="s">
        <v>223</v>
      </c>
      <c r="AA65" s="23">
        <v>5</v>
      </c>
      <c r="AB65" s="20">
        <f t="shared" si="2"/>
        <v>0.5</v>
      </c>
      <c r="AC65" s="25">
        <f t="shared" si="4"/>
        <v>37.782499999999999</v>
      </c>
      <c r="AD65" s="23"/>
    </row>
    <row r="66" spans="1:30" s="6" customFormat="1" ht="12.75">
      <c r="A66" s="19">
        <v>64</v>
      </c>
      <c r="B66" s="23">
        <v>2022211258</v>
      </c>
      <c r="C66" s="23" t="s">
        <v>224</v>
      </c>
      <c r="D66" s="23" t="s">
        <v>27</v>
      </c>
      <c r="E66" s="23" t="s">
        <v>87</v>
      </c>
      <c r="F66" s="23">
        <v>83.86</v>
      </c>
      <c r="G66" s="23">
        <f t="shared" si="0"/>
        <v>37.737000000000002</v>
      </c>
      <c r="H66" s="23"/>
      <c r="I66" s="23">
        <v>0</v>
      </c>
      <c r="J66" s="23"/>
      <c r="K66" s="23">
        <v>0</v>
      </c>
      <c r="L66" s="23"/>
      <c r="M66" s="23">
        <v>0</v>
      </c>
      <c r="N66" s="23"/>
      <c r="O66" s="23">
        <v>0</v>
      </c>
      <c r="P66" s="23"/>
      <c r="Q66" s="23">
        <v>0</v>
      </c>
      <c r="R66" s="23"/>
      <c r="S66" s="23">
        <v>0</v>
      </c>
      <c r="T66" s="23" t="s">
        <v>225</v>
      </c>
      <c r="U66" s="23">
        <v>5</v>
      </c>
      <c r="V66" s="23">
        <f t="shared" si="5"/>
        <v>5</v>
      </c>
      <c r="W66" s="25">
        <f t="shared" si="6"/>
        <v>2.25</v>
      </c>
      <c r="X66" s="23"/>
      <c r="Y66" s="23"/>
      <c r="Z66" s="23" t="s">
        <v>226</v>
      </c>
      <c r="AA66" s="23">
        <v>3</v>
      </c>
      <c r="AB66" s="20">
        <f t="shared" si="2"/>
        <v>0.30000000000000004</v>
      </c>
      <c r="AC66" s="25">
        <f t="shared" si="4"/>
        <v>40.286999999999999</v>
      </c>
      <c r="AD66" s="23"/>
    </row>
    <row r="67" spans="1:30" s="6" customFormat="1" ht="60">
      <c r="A67" s="19">
        <v>65</v>
      </c>
      <c r="B67" s="23">
        <v>2022211287</v>
      </c>
      <c r="C67" s="23" t="s">
        <v>227</v>
      </c>
      <c r="D67" s="23" t="s">
        <v>27</v>
      </c>
      <c r="E67" s="23" t="s">
        <v>228</v>
      </c>
      <c r="F67" s="23">
        <v>79.98</v>
      </c>
      <c r="G67" s="23">
        <f t="shared" ref="G67:G130" si="7">F67*0.45</f>
        <v>35.991</v>
      </c>
      <c r="H67" s="23"/>
      <c r="I67" s="23">
        <v>0</v>
      </c>
      <c r="J67" s="23"/>
      <c r="K67" s="23">
        <v>0</v>
      </c>
      <c r="L67" s="23"/>
      <c r="M67" s="23">
        <v>0</v>
      </c>
      <c r="N67" s="23"/>
      <c r="O67" s="23">
        <v>0</v>
      </c>
      <c r="P67" s="23"/>
      <c r="Q67" s="23">
        <v>0</v>
      </c>
      <c r="R67" s="23" t="s">
        <v>229</v>
      </c>
      <c r="S67" s="23">
        <v>3</v>
      </c>
      <c r="T67" s="23"/>
      <c r="U67" s="23"/>
      <c r="V67" s="23">
        <f t="shared" si="5"/>
        <v>3</v>
      </c>
      <c r="W67" s="25">
        <f t="shared" si="6"/>
        <v>1.35</v>
      </c>
      <c r="X67" s="23"/>
      <c r="Y67" s="23"/>
      <c r="Z67" s="23"/>
      <c r="AA67" s="23">
        <v>0</v>
      </c>
      <c r="AB67" s="20">
        <f t="shared" si="2"/>
        <v>0</v>
      </c>
      <c r="AC67" s="25">
        <f t="shared" si="4"/>
        <v>37.341000000000001</v>
      </c>
      <c r="AD67" s="23"/>
    </row>
    <row r="68" spans="1:30" s="6" customFormat="1" ht="12.75">
      <c r="A68" s="19">
        <v>66</v>
      </c>
      <c r="B68" s="23">
        <v>2022211281</v>
      </c>
      <c r="C68" s="23" t="s">
        <v>230</v>
      </c>
      <c r="D68" s="23" t="s">
        <v>27</v>
      </c>
      <c r="E68" s="23" t="s">
        <v>231</v>
      </c>
      <c r="F68" s="23">
        <v>86.27</v>
      </c>
      <c r="G68" s="23">
        <f t="shared" si="7"/>
        <v>38.8215</v>
      </c>
      <c r="H68" s="23"/>
      <c r="I68" s="23">
        <v>0</v>
      </c>
      <c r="J68" s="23"/>
      <c r="K68" s="23">
        <v>0</v>
      </c>
      <c r="L68" s="23"/>
      <c r="M68" s="23">
        <v>0</v>
      </c>
      <c r="N68" s="23"/>
      <c r="O68" s="23">
        <v>0</v>
      </c>
      <c r="P68" s="23"/>
      <c r="Q68" s="23">
        <v>0</v>
      </c>
      <c r="R68" s="23"/>
      <c r="S68" s="23">
        <v>0</v>
      </c>
      <c r="T68" s="23"/>
      <c r="U68" s="23"/>
      <c r="V68" s="23">
        <f t="shared" si="5"/>
        <v>0</v>
      </c>
      <c r="W68" s="25">
        <f t="shared" si="6"/>
        <v>0</v>
      </c>
      <c r="X68" s="23" t="s">
        <v>232</v>
      </c>
      <c r="Y68" s="23"/>
      <c r="Z68" s="23" t="s">
        <v>233</v>
      </c>
      <c r="AA68" s="23">
        <v>1</v>
      </c>
      <c r="AB68" s="20">
        <f t="shared" ref="AB68:AB131" si="8">AA68*0.1</f>
        <v>0.1</v>
      </c>
      <c r="AC68" s="25">
        <f t="shared" si="4"/>
        <v>38.921500000000002</v>
      </c>
      <c r="AD68" s="23"/>
    </row>
    <row r="69" spans="1:30" s="6" customFormat="1" ht="48">
      <c r="A69" s="19">
        <v>67</v>
      </c>
      <c r="B69" s="23">
        <v>2022211319</v>
      </c>
      <c r="C69" s="23" t="s">
        <v>234</v>
      </c>
      <c r="D69" s="23" t="s">
        <v>27</v>
      </c>
      <c r="E69" s="23" t="s">
        <v>107</v>
      </c>
      <c r="F69" s="23">
        <v>85.76</v>
      </c>
      <c r="G69" s="23">
        <f t="shared" si="7"/>
        <v>38.592000000000006</v>
      </c>
      <c r="H69" s="23" t="s">
        <v>235</v>
      </c>
      <c r="I69" s="23">
        <v>48</v>
      </c>
      <c r="J69" s="23"/>
      <c r="K69" s="23">
        <v>0</v>
      </c>
      <c r="L69" s="23"/>
      <c r="M69" s="23">
        <v>0</v>
      </c>
      <c r="N69" s="23"/>
      <c r="O69" s="23">
        <v>0</v>
      </c>
      <c r="P69" s="23"/>
      <c r="Q69" s="23">
        <v>0</v>
      </c>
      <c r="R69" s="23"/>
      <c r="S69" s="23">
        <v>0</v>
      </c>
      <c r="T69" s="23" t="s">
        <v>236</v>
      </c>
      <c r="U69" s="23">
        <v>5</v>
      </c>
      <c r="V69" s="23">
        <f t="shared" si="5"/>
        <v>53</v>
      </c>
      <c r="W69" s="25">
        <f t="shared" si="6"/>
        <v>23.85</v>
      </c>
      <c r="X69" s="23"/>
      <c r="Y69" s="23"/>
      <c r="Z69" s="23"/>
      <c r="AA69" s="23">
        <v>0</v>
      </c>
      <c r="AB69" s="20">
        <f t="shared" si="8"/>
        <v>0</v>
      </c>
      <c r="AC69" s="25">
        <f t="shared" si="4"/>
        <v>62.442000000000007</v>
      </c>
      <c r="AD69" s="23"/>
    </row>
    <row r="70" spans="1:30" s="6" customFormat="1" ht="12.75">
      <c r="A70" s="19">
        <v>68</v>
      </c>
      <c r="B70" s="23">
        <v>2022211315</v>
      </c>
      <c r="C70" s="23" t="s">
        <v>237</v>
      </c>
      <c r="D70" s="23" t="s">
        <v>27</v>
      </c>
      <c r="E70" s="23" t="s">
        <v>238</v>
      </c>
      <c r="F70" s="23">
        <v>87.09</v>
      </c>
      <c r="G70" s="23">
        <f t="shared" si="7"/>
        <v>39.1905</v>
      </c>
      <c r="H70" s="23"/>
      <c r="I70" s="23">
        <v>0</v>
      </c>
      <c r="J70" s="23"/>
      <c r="K70" s="23">
        <v>0</v>
      </c>
      <c r="L70" s="23"/>
      <c r="M70" s="23">
        <v>0</v>
      </c>
      <c r="N70" s="23"/>
      <c r="O70" s="23">
        <v>0</v>
      </c>
      <c r="P70" s="23"/>
      <c r="Q70" s="23">
        <v>0</v>
      </c>
      <c r="R70" s="23"/>
      <c r="S70" s="23">
        <v>0</v>
      </c>
      <c r="T70" s="23"/>
      <c r="U70" s="23"/>
      <c r="V70" s="23">
        <f t="shared" si="5"/>
        <v>0</v>
      </c>
      <c r="W70" s="25">
        <f t="shared" si="6"/>
        <v>0</v>
      </c>
      <c r="X70" s="23"/>
      <c r="Y70" s="23"/>
      <c r="Z70" s="23"/>
      <c r="AA70" s="23">
        <v>0</v>
      </c>
      <c r="AB70" s="20">
        <f t="shared" si="8"/>
        <v>0</v>
      </c>
      <c r="AC70" s="25">
        <f t="shared" si="4"/>
        <v>39.1905</v>
      </c>
      <c r="AD70" s="23"/>
    </row>
    <row r="71" spans="1:30" s="6" customFormat="1" ht="84">
      <c r="A71" s="19">
        <v>69</v>
      </c>
      <c r="B71" s="23">
        <v>2022211306</v>
      </c>
      <c r="C71" s="23" t="s">
        <v>239</v>
      </c>
      <c r="D71" s="23" t="s">
        <v>27</v>
      </c>
      <c r="E71" s="23" t="s">
        <v>240</v>
      </c>
      <c r="F71" s="23">
        <v>86.23</v>
      </c>
      <c r="G71" s="23">
        <f t="shared" si="7"/>
        <v>38.8035</v>
      </c>
      <c r="H71" s="23" t="s">
        <v>166</v>
      </c>
      <c r="I71" s="23">
        <v>0</v>
      </c>
      <c r="J71" s="23" t="s">
        <v>166</v>
      </c>
      <c r="K71" s="23">
        <v>0</v>
      </c>
      <c r="L71" s="23" t="s">
        <v>166</v>
      </c>
      <c r="M71" s="23">
        <v>0</v>
      </c>
      <c r="N71" s="23" t="s">
        <v>166</v>
      </c>
      <c r="O71" s="23">
        <v>0</v>
      </c>
      <c r="P71" s="23" t="s">
        <v>241</v>
      </c>
      <c r="Q71" s="23">
        <v>35</v>
      </c>
      <c r="R71" s="23" t="s">
        <v>166</v>
      </c>
      <c r="S71" s="23">
        <v>0</v>
      </c>
      <c r="T71" s="23" t="s">
        <v>242</v>
      </c>
      <c r="U71" s="23">
        <v>15</v>
      </c>
      <c r="V71" s="23">
        <f t="shared" si="5"/>
        <v>50</v>
      </c>
      <c r="W71" s="25">
        <f t="shared" si="6"/>
        <v>22.5</v>
      </c>
      <c r="X71" s="23" t="s">
        <v>166</v>
      </c>
      <c r="Y71" s="23" t="s">
        <v>166</v>
      </c>
      <c r="Z71" s="23" t="s">
        <v>166</v>
      </c>
      <c r="AA71" s="23">
        <v>0</v>
      </c>
      <c r="AB71" s="20">
        <f t="shared" si="8"/>
        <v>0</v>
      </c>
      <c r="AC71" s="25">
        <f t="shared" ref="AC71:AC134" si="9">AB71+W71+G71</f>
        <v>61.3035</v>
      </c>
      <c r="AD71" s="23"/>
    </row>
    <row r="72" spans="1:30" s="6" customFormat="1" ht="36">
      <c r="A72" s="19">
        <v>70</v>
      </c>
      <c r="B72" s="23">
        <v>2022211271</v>
      </c>
      <c r="C72" s="23" t="s">
        <v>243</v>
      </c>
      <c r="D72" s="23" t="s">
        <v>27</v>
      </c>
      <c r="E72" s="23" t="s">
        <v>244</v>
      </c>
      <c r="F72" s="23">
        <v>84.46</v>
      </c>
      <c r="G72" s="23">
        <f t="shared" si="7"/>
        <v>38.006999999999998</v>
      </c>
      <c r="H72" s="23"/>
      <c r="I72" s="23">
        <v>0</v>
      </c>
      <c r="J72" s="23"/>
      <c r="K72" s="23">
        <v>0</v>
      </c>
      <c r="L72" s="23"/>
      <c r="M72" s="23">
        <v>0</v>
      </c>
      <c r="N72" s="23"/>
      <c r="O72" s="23">
        <v>0</v>
      </c>
      <c r="P72" s="23"/>
      <c r="Q72" s="23">
        <v>0</v>
      </c>
      <c r="R72" s="23"/>
      <c r="S72" s="23">
        <v>0</v>
      </c>
      <c r="T72" s="23" t="s">
        <v>245</v>
      </c>
      <c r="U72" s="23">
        <v>17</v>
      </c>
      <c r="V72" s="23">
        <f t="shared" si="5"/>
        <v>17</v>
      </c>
      <c r="W72" s="25">
        <f t="shared" si="6"/>
        <v>7.65</v>
      </c>
      <c r="X72" s="23"/>
      <c r="Y72" s="23"/>
      <c r="Z72" s="23" t="s">
        <v>246</v>
      </c>
      <c r="AA72" s="23">
        <v>4</v>
      </c>
      <c r="AB72" s="20">
        <f t="shared" si="8"/>
        <v>0.4</v>
      </c>
      <c r="AC72" s="25">
        <f t="shared" si="9"/>
        <v>46.057000000000002</v>
      </c>
      <c r="AD72" s="23"/>
    </row>
    <row r="73" spans="1:30" s="6" customFormat="1" ht="24">
      <c r="A73" s="19">
        <v>71</v>
      </c>
      <c r="B73" s="23">
        <v>2022211300</v>
      </c>
      <c r="C73" s="23" t="s">
        <v>247</v>
      </c>
      <c r="D73" s="23" t="s">
        <v>27</v>
      </c>
      <c r="E73" s="23" t="s">
        <v>248</v>
      </c>
      <c r="F73" s="23">
        <v>87.68</v>
      </c>
      <c r="G73" s="23">
        <f t="shared" si="7"/>
        <v>39.456000000000003</v>
      </c>
      <c r="H73" s="23" t="s">
        <v>249</v>
      </c>
      <c r="I73" s="23">
        <v>0</v>
      </c>
      <c r="J73" s="23"/>
      <c r="K73" s="23">
        <v>0</v>
      </c>
      <c r="L73" s="23"/>
      <c r="M73" s="23">
        <v>0</v>
      </c>
      <c r="N73" s="23"/>
      <c r="O73" s="23">
        <v>0</v>
      </c>
      <c r="P73" s="23"/>
      <c r="Q73" s="23">
        <v>0</v>
      </c>
      <c r="R73" s="23" t="s">
        <v>250</v>
      </c>
      <c r="S73" s="23">
        <v>24</v>
      </c>
      <c r="T73" s="23" t="s">
        <v>242</v>
      </c>
      <c r="U73" s="23">
        <v>15</v>
      </c>
      <c r="V73" s="23">
        <f t="shared" si="5"/>
        <v>39</v>
      </c>
      <c r="W73" s="25">
        <f t="shared" si="6"/>
        <v>17.55</v>
      </c>
      <c r="X73" s="23"/>
      <c r="Y73" s="23" t="s">
        <v>251</v>
      </c>
      <c r="Z73" s="23"/>
      <c r="AA73" s="23">
        <v>8</v>
      </c>
      <c r="AB73" s="20">
        <f t="shared" si="8"/>
        <v>0.8</v>
      </c>
      <c r="AC73" s="25">
        <f t="shared" si="9"/>
        <v>57.806000000000004</v>
      </c>
      <c r="AD73" s="23"/>
    </row>
    <row r="74" spans="1:30" s="6" customFormat="1" ht="36">
      <c r="A74" s="19">
        <v>72</v>
      </c>
      <c r="B74" s="23">
        <v>2022211272</v>
      </c>
      <c r="C74" s="23" t="s">
        <v>252</v>
      </c>
      <c r="D74" s="23" t="s">
        <v>27</v>
      </c>
      <c r="E74" s="23" t="s">
        <v>93</v>
      </c>
      <c r="F74" s="23">
        <v>83.2</v>
      </c>
      <c r="G74" s="23">
        <f t="shared" si="7"/>
        <v>37.440000000000005</v>
      </c>
      <c r="H74" s="23"/>
      <c r="I74" s="23">
        <v>0</v>
      </c>
      <c r="J74" s="23"/>
      <c r="K74" s="23">
        <v>0</v>
      </c>
      <c r="L74" s="23"/>
      <c r="M74" s="23">
        <v>0</v>
      </c>
      <c r="N74" s="23"/>
      <c r="O74" s="23">
        <v>0</v>
      </c>
      <c r="P74" s="23"/>
      <c r="Q74" s="23">
        <v>0</v>
      </c>
      <c r="R74" s="23"/>
      <c r="S74" s="23">
        <v>0</v>
      </c>
      <c r="T74" s="23" t="s">
        <v>253</v>
      </c>
      <c r="U74" s="23">
        <v>10</v>
      </c>
      <c r="V74" s="23">
        <f t="shared" si="5"/>
        <v>10</v>
      </c>
      <c r="W74" s="25">
        <f t="shared" si="6"/>
        <v>4.5</v>
      </c>
      <c r="X74" s="23"/>
      <c r="Y74" s="23" t="s">
        <v>254</v>
      </c>
      <c r="Z74" s="23" t="s">
        <v>255</v>
      </c>
      <c r="AA74" s="23">
        <v>8</v>
      </c>
      <c r="AB74" s="20">
        <f t="shared" si="8"/>
        <v>0.8</v>
      </c>
      <c r="AC74" s="25">
        <f t="shared" si="9"/>
        <v>42.74</v>
      </c>
      <c r="AD74" s="23"/>
    </row>
    <row r="75" spans="1:30" s="6" customFormat="1" ht="96">
      <c r="A75" s="19">
        <v>73</v>
      </c>
      <c r="B75" s="23">
        <v>2022211311</v>
      </c>
      <c r="C75" s="23" t="s">
        <v>256</v>
      </c>
      <c r="D75" s="23" t="s">
        <v>27</v>
      </c>
      <c r="E75" s="23" t="s">
        <v>257</v>
      </c>
      <c r="F75" s="23">
        <v>84.39</v>
      </c>
      <c r="G75" s="23">
        <f t="shared" si="7"/>
        <v>37.975500000000004</v>
      </c>
      <c r="H75" s="23"/>
      <c r="I75" s="23">
        <v>0</v>
      </c>
      <c r="J75" s="23"/>
      <c r="K75" s="23">
        <v>0</v>
      </c>
      <c r="L75" s="23"/>
      <c r="M75" s="23">
        <v>0</v>
      </c>
      <c r="N75" s="23"/>
      <c r="O75" s="23">
        <v>0</v>
      </c>
      <c r="P75" s="23" t="s">
        <v>258</v>
      </c>
      <c r="Q75" s="23">
        <v>0.5</v>
      </c>
      <c r="R75" s="23"/>
      <c r="S75" s="23">
        <v>0</v>
      </c>
      <c r="T75" s="23"/>
      <c r="U75" s="23"/>
      <c r="V75" s="23">
        <f t="shared" si="5"/>
        <v>0.5</v>
      </c>
      <c r="W75" s="25">
        <f t="shared" si="6"/>
        <v>0.22500000000000001</v>
      </c>
      <c r="X75" s="23"/>
      <c r="Y75" s="23"/>
      <c r="Z75" s="23" t="s">
        <v>259</v>
      </c>
      <c r="AA75" s="23">
        <v>4</v>
      </c>
      <c r="AB75" s="20">
        <f t="shared" si="8"/>
        <v>0.4</v>
      </c>
      <c r="AC75" s="25">
        <f t="shared" si="9"/>
        <v>38.600500000000004</v>
      </c>
      <c r="AD75" s="23"/>
    </row>
    <row r="76" spans="1:30" s="6" customFormat="1" ht="24">
      <c r="A76" s="19">
        <v>74</v>
      </c>
      <c r="B76" s="23">
        <v>2022211318</v>
      </c>
      <c r="C76" s="23" t="s">
        <v>260</v>
      </c>
      <c r="D76" s="23" t="s">
        <v>27</v>
      </c>
      <c r="E76" s="23" t="s">
        <v>238</v>
      </c>
      <c r="F76" s="23">
        <v>87.45</v>
      </c>
      <c r="G76" s="23">
        <f t="shared" si="7"/>
        <v>39.352499999999999</v>
      </c>
      <c r="H76" s="23" t="s">
        <v>166</v>
      </c>
      <c r="I76" s="23">
        <v>0</v>
      </c>
      <c r="J76" s="23" t="s">
        <v>166</v>
      </c>
      <c r="K76" s="23">
        <v>0</v>
      </c>
      <c r="L76" s="23" t="s">
        <v>166</v>
      </c>
      <c r="M76" s="23">
        <v>0</v>
      </c>
      <c r="N76" s="23" t="s">
        <v>166</v>
      </c>
      <c r="O76" s="23">
        <v>0</v>
      </c>
      <c r="P76" s="23" t="s">
        <v>166</v>
      </c>
      <c r="Q76" s="23">
        <v>0</v>
      </c>
      <c r="R76" s="23" t="s">
        <v>166</v>
      </c>
      <c r="S76" s="23">
        <v>0</v>
      </c>
      <c r="T76" s="23" t="s">
        <v>261</v>
      </c>
      <c r="U76" s="23">
        <v>15</v>
      </c>
      <c r="V76" s="23">
        <f t="shared" si="5"/>
        <v>15</v>
      </c>
      <c r="W76" s="25">
        <f t="shared" ref="W76:W139" si="10">V76*0.45</f>
        <v>6.75</v>
      </c>
      <c r="X76" s="23" t="s">
        <v>166</v>
      </c>
      <c r="Y76" s="23" t="s">
        <v>166</v>
      </c>
      <c r="Z76" s="23" t="s">
        <v>166</v>
      </c>
      <c r="AA76" s="23">
        <v>0</v>
      </c>
      <c r="AB76" s="20">
        <f t="shared" si="8"/>
        <v>0</v>
      </c>
      <c r="AC76" s="25">
        <f t="shared" si="9"/>
        <v>46.102499999999999</v>
      </c>
      <c r="AD76" s="23"/>
    </row>
    <row r="77" spans="1:30" s="6" customFormat="1" ht="36">
      <c r="A77" s="19">
        <v>75</v>
      </c>
      <c r="B77" s="23">
        <v>2022211308</v>
      </c>
      <c r="C77" s="23" t="s">
        <v>262</v>
      </c>
      <c r="D77" s="23" t="s">
        <v>27</v>
      </c>
      <c r="E77" s="23" t="s">
        <v>263</v>
      </c>
      <c r="F77" s="23">
        <v>90.39</v>
      </c>
      <c r="G77" s="23">
        <f t="shared" si="7"/>
        <v>40.6755</v>
      </c>
      <c r="H77" s="23"/>
      <c r="I77" s="23">
        <v>0</v>
      </c>
      <c r="J77" s="23"/>
      <c r="K77" s="23">
        <v>0</v>
      </c>
      <c r="L77" s="23"/>
      <c r="M77" s="23">
        <v>0</v>
      </c>
      <c r="N77" s="23"/>
      <c r="O77" s="23">
        <v>0</v>
      </c>
      <c r="P77" s="23"/>
      <c r="Q77" s="23">
        <v>0</v>
      </c>
      <c r="R77" s="23"/>
      <c r="S77" s="23">
        <v>0</v>
      </c>
      <c r="T77" s="23" t="s">
        <v>264</v>
      </c>
      <c r="U77" s="23">
        <v>22</v>
      </c>
      <c r="V77" s="23">
        <f t="shared" si="5"/>
        <v>22</v>
      </c>
      <c r="W77" s="25">
        <f t="shared" si="10"/>
        <v>9.9</v>
      </c>
      <c r="X77" s="23" t="s">
        <v>182</v>
      </c>
      <c r="Y77" s="23" t="s">
        <v>265</v>
      </c>
      <c r="Z77" s="23" t="s">
        <v>266</v>
      </c>
      <c r="AA77" s="23">
        <v>10</v>
      </c>
      <c r="AB77" s="20">
        <f t="shared" si="8"/>
        <v>1</v>
      </c>
      <c r="AC77" s="25">
        <f t="shared" si="9"/>
        <v>51.575499999999998</v>
      </c>
      <c r="AD77" s="23"/>
    </row>
    <row r="78" spans="1:30" s="6" customFormat="1" ht="12.75">
      <c r="A78" s="19">
        <v>76</v>
      </c>
      <c r="B78" s="23">
        <v>2022211309</v>
      </c>
      <c r="C78" s="23" t="s">
        <v>267</v>
      </c>
      <c r="D78" s="23" t="s">
        <v>27</v>
      </c>
      <c r="E78" s="23" t="s">
        <v>165</v>
      </c>
      <c r="F78" s="23">
        <v>88.23</v>
      </c>
      <c r="G78" s="23">
        <f t="shared" si="7"/>
        <v>39.703500000000005</v>
      </c>
      <c r="H78" s="23"/>
      <c r="I78" s="23">
        <v>0</v>
      </c>
      <c r="J78" s="23"/>
      <c r="K78" s="23">
        <v>0</v>
      </c>
      <c r="L78" s="23"/>
      <c r="M78" s="23">
        <v>0</v>
      </c>
      <c r="N78" s="23"/>
      <c r="O78" s="23">
        <v>0</v>
      </c>
      <c r="P78" s="23"/>
      <c r="Q78" s="23">
        <v>0</v>
      </c>
      <c r="R78" s="23"/>
      <c r="S78" s="23">
        <v>0</v>
      </c>
      <c r="T78" s="23" t="s">
        <v>268</v>
      </c>
      <c r="U78" s="23">
        <v>5</v>
      </c>
      <c r="V78" s="23">
        <f t="shared" si="5"/>
        <v>5</v>
      </c>
      <c r="W78" s="25">
        <f t="shared" si="10"/>
        <v>2.25</v>
      </c>
      <c r="X78" s="23" t="s">
        <v>269</v>
      </c>
      <c r="Y78" s="23"/>
      <c r="Z78" s="23" t="s">
        <v>270</v>
      </c>
      <c r="AA78" s="23">
        <v>6</v>
      </c>
      <c r="AB78" s="20">
        <f t="shared" si="8"/>
        <v>0.60000000000000009</v>
      </c>
      <c r="AC78" s="25">
        <f t="shared" si="9"/>
        <v>42.553500000000007</v>
      </c>
      <c r="AD78" s="23"/>
    </row>
    <row r="79" spans="1:30" s="6" customFormat="1" ht="96">
      <c r="A79" s="19">
        <v>77</v>
      </c>
      <c r="B79" s="23">
        <v>2022211279</v>
      </c>
      <c r="C79" s="23" t="s">
        <v>271</v>
      </c>
      <c r="D79" s="23" t="s">
        <v>27</v>
      </c>
      <c r="E79" s="23" t="s">
        <v>272</v>
      </c>
      <c r="F79" s="23">
        <v>84.93</v>
      </c>
      <c r="G79" s="23">
        <f t="shared" si="7"/>
        <v>38.218500000000006</v>
      </c>
      <c r="H79" s="23"/>
      <c r="I79" s="23">
        <v>0</v>
      </c>
      <c r="J79" s="23"/>
      <c r="K79" s="23">
        <v>0</v>
      </c>
      <c r="L79" s="23"/>
      <c r="M79" s="23">
        <v>0</v>
      </c>
      <c r="N79" s="23"/>
      <c r="O79" s="23">
        <v>0</v>
      </c>
      <c r="P79" s="23" t="s">
        <v>273</v>
      </c>
      <c r="Q79" s="23">
        <v>0</v>
      </c>
      <c r="R79" s="23" t="s">
        <v>274</v>
      </c>
      <c r="S79" s="23">
        <v>3.75</v>
      </c>
      <c r="T79" s="23" t="s">
        <v>275</v>
      </c>
      <c r="U79" s="23">
        <v>5</v>
      </c>
      <c r="V79" s="23">
        <f t="shared" si="5"/>
        <v>8.75</v>
      </c>
      <c r="W79" s="25">
        <f t="shared" si="10"/>
        <v>3.9375</v>
      </c>
      <c r="X79" s="23" t="s">
        <v>276</v>
      </c>
      <c r="Y79" s="23"/>
      <c r="Z79" s="23" t="s">
        <v>277</v>
      </c>
      <c r="AA79" s="23">
        <v>5</v>
      </c>
      <c r="AB79" s="20">
        <f t="shared" si="8"/>
        <v>0.5</v>
      </c>
      <c r="AC79" s="25">
        <f t="shared" si="9"/>
        <v>42.656000000000006</v>
      </c>
      <c r="AD79" s="23"/>
    </row>
    <row r="80" spans="1:30" s="6" customFormat="1" ht="12.75">
      <c r="A80" s="19">
        <v>78</v>
      </c>
      <c r="B80" s="23">
        <v>2022211257</v>
      </c>
      <c r="C80" s="23" t="s">
        <v>278</v>
      </c>
      <c r="D80" s="23" t="s">
        <v>27</v>
      </c>
      <c r="E80" s="23" t="s">
        <v>207</v>
      </c>
      <c r="F80" s="23">
        <v>82.73</v>
      </c>
      <c r="G80" s="23">
        <f t="shared" si="7"/>
        <v>37.228500000000004</v>
      </c>
      <c r="H80" s="23"/>
      <c r="I80" s="23">
        <v>0</v>
      </c>
      <c r="J80" s="23"/>
      <c r="K80" s="23">
        <v>0</v>
      </c>
      <c r="L80" s="23"/>
      <c r="M80" s="23">
        <v>0</v>
      </c>
      <c r="N80" s="23"/>
      <c r="O80" s="23">
        <v>0</v>
      </c>
      <c r="P80" s="23"/>
      <c r="Q80" s="23">
        <v>0</v>
      </c>
      <c r="R80" s="23"/>
      <c r="S80" s="23">
        <v>0</v>
      </c>
      <c r="T80" s="23" t="s">
        <v>279</v>
      </c>
      <c r="U80" s="23">
        <v>4</v>
      </c>
      <c r="V80" s="23">
        <f t="shared" si="5"/>
        <v>4</v>
      </c>
      <c r="W80" s="25">
        <f t="shared" si="10"/>
        <v>1.8</v>
      </c>
      <c r="X80" s="23" t="s">
        <v>280</v>
      </c>
      <c r="Y80" s="23"/>
      <c r="Z80" s="23" t="s">
        <v>281</v>
      </c>
      <c r="AA80" s="23">
        <v>0.5</v>
      </c>
      <c r="AB80" s="20">
        <f t="shared" si="8"/>
        <v>0.05</v>
      </c>
      <c r="AC80" s="25">
        <f t="shared" si="9"/>
        <v>39.078500000000005</v>
      </c>
      <c r="AD80" s="23"/>
    </row>
    <row r="81" spans="1:31" s="6" customFormat="1" ht="12.75">
      <c r="A81" s="19">
        <v>79</v>
      </c>
      <c r="B81" s="23">
        <v>2022211268</v>
      </c>
      <c r="C81" s="23" t="s">
        <v>282</v>
      </c>
      <c r="D81" s="23" t="s">
        <v>27</v>
      </c>
      <c r="E81" s="23" t="s">
        <v>283</v>
      </c>
      <c r="F81" s="23">
        <v>86.13</v>
      </c>
      <c r="G81" s="23">
        <f t="shared" si="7"/>
        <v>38.758499999999998</v>
      </c>
      <c r="H81" s="23"/>
      <c r="I81" s="23">
        <v>0</v>
      </c>
      <c r="J81" s="23"/>
      <c r="K81" s="23">
        <v>0</v>
      </c>
      <c r="L81" s="23"/>
      <c r="M81" s="23">
        <v>0</v>
      </c>
      <c r="N81" s="23"/>
      <c r="O81" s="23">
        <v>0</v>
      </c>
      <c r="P81" s="23"/>
      <c r="Q81" s="23">
        <v>0</v>
      </c>
      <c r="R81" s="23"/>
      <c r="S81" s="23">
        <v>0</v>
      </c>
      <c r="T81" s="23" t="s">
        <v>284</v>
      </c>
      <c r="U81" s="23">
        <v>10</v>
      </c>
      <c r="V81" s="23">
        <f t="shared" si="5"/>
        <v>10</v>
      </c>
      <c r="W81" s="25">
        <f t="shared" si="10"/>
        <v>4.5</v>
      </c>
      <c r="X81" s="23"/>
      <c r="Y81" s="23"/>
      <c r="Z81" s="23"/>
      <c r="AA81" s="23">
        <v>0</v>
      </c>
      <c r="AB81" s="20">
        <f t="shared" si="8"/>
        <v>0</v>
      </c>
      <c r="AC81" s="25">
        <f t="shared" si="9"/>
        <v>43.258499999999998</v>
      </c>
      <c r="AD81" s="23"/>
    </row>
    <row r="82" spans="1:31" s="6" customFormat="1" ht="24">
      <c r="A82" s="19">
        <v>80</v>
      </c>
      <c r="B82" s="23">
        <v>2022211277</v>
      </c>
      <c r="C82" s="23" t="s">
        <v>285</v>
      </c>
      <c r="D82" s="23" t="s">
        <v>27</v>
      </c>
      <c r="E82" s="23" t="s">
        <v>286</v>
      </c>
      <c r="F82" s="23">
        <v>86.69</v>
      </c>
      <c r="G82" s="23">
        <f t="shared" si="7"/>
        <v>39.0105</v>
      </c>
      <c r="H82" s="23" t="s">
        <v>166</v>
      </c>
      <c r="I82" s="23">
        <v>0</v>
      </c>
      <c r="J82" s="23" t="s">
        <v>166</v>
      </c>
      <c r="K82" s="23">
        <v>0</v>
      </c>
      <c r="L82" s="23" t="s">
        <v>166</v>
      </c>
      <c r="M82" s="23">
        <v>0</v>
      </c>
      <c r="N82" s="23" t="s">
        <v>166</v>
      </c>
      <c r="O82" s="23">
        <v>0</v>
      </c>
      <c r="P82" s="23" t="s">
        <v>166</v>
      </c>
      <c r="Q82" s="23">
        <v>0</v>
      </c>
      <c r="R82" s="23" t="s">
        <v>166</v>
      </c>
      <c r="S82" s="23">
        <v>0</v>
      </c>
      <c r="T82" s="23" t="s">
        <v>287</v>
      </c>
      <c r="U82" s="23">
        <v>14</v>
      </c>
      <c r="V82" s="23">
        <f t="shared" si="5"/>
        <v>14</v>
      </c>
      <c r="W82" s="25">
        <f t="shared" si="10"/>
        <v>6.3</v>
      </c>
      <c r="X82" s="23" t="s">
        <v>166</v>
      </c>
      <c r="Y82" s="23" t="s">
        <v>166</v>
      </c>
      <c r="Z82" s="23" t="s">
        <v>288</v>
      </c>
      <c r="AA82" s="23">
        <v>4</v>
      </c>
      <c r="AB82" s="20">
        <f t="shared" si="8"/>
        <v>0.4</v>
      </c>
      <c r="AC82" s="25">
        <f t="shared" si="9"/>
        <v>45.710500000000003</v>
      </c>
      <c r="AD82" s="23"/>
    </row>
    <row r="83" spans="1:31" s="6" customFormat="1" ht="48">
      <c r="A83" s="19">
        <v>81</v>
      </c>
      <c r="B83" s="23">
        <v>2022211313</v>
      </c>
      <c r="C83" s="23" t="s">
        <v>289</v>
      </c>
      <c r="D83" s="23" t="s">
        <v>27</v>
      </c>
      <c r="E83" s="23" t="s">
        <v>290</v>
      </c>
      <c r="F83" s="23">
        <v>88.16</v>
      </c>
      <c r="G83" s="23">
        <f t="shared" si="7"/>
        <v>39.671999999999997</v>
      </c>
      <c r="H83" s="23"/>
      <c r="I83" s="23">
        <v>0</v>
      </c>
      <c r="J83" s="23"/>
      <c r="K83" s="23">
        <v>0</v>
      </c>
      <c r="L83" s="23"/>
      <c r="M83" s="23">
        <v>0</v>
      </c>
      <c r="N83" s="23"/>
      <c r="O83" s="23">
        <v>0</v>
      </c>
      <c r="P83" s="23"/>
      <c r="Q83" s="23">
        <v>0</v>
      </c>
      <c r="R83" s="23"/>
      <c r="S83" s="23">
        <v>0</v>
      </c>
      <c r="T83" s="23" t="s">
        <v>291</v>
      </c>
      <c r="U83" s="23">
        <v>15</v>
      </c>
      <c r="V83" s="23">
        <f t="shared" si="5"/>
        <v>15</v>
      </c>
      <c r="W83" s="25">
        <f t="shared" si="10"/>
        <v>6.75</v>
      </c>
      <c r="X83" s="23" t="s">
        <v>292</v>
      </c>
      <c r="Y83" s="23"/>
      <c r="Z83" s="23" t="s">
        <v>293</v>
      </c>
      <c r="AA83" s="23">
        <v>10</v>
      </c>
      <c r="AB83" s="20">
        <f t="shared" si="8"/>
        <v>1</v>
      </c>
      <c r="AC83" s="25">
        <f t="shared" si="9"/>
        <v>47.421999999999997</v>
      </c>
      <c r="AD83" s="23"/>
    </row>
    <row r="84" spans="1:31" s="6" customFormat="1" ht="12.75">
      <c r="A84" s="19">
        <v>82</v>
      </c>
      <c r="B84" s="23">
        <v>2022211289</v>
      </c>
      <c r="C84" s="23" t="s">
        <v>294</v>
      </c>
      <c r="D84" s="23" t="s">
        <v>27</v>
      </c>
      <c r="E84" s="23" t="s">
        <v>295</v>
      </c>
      <c r="F84" s="23">
        <v>89.31</v>
      </c>
      <c r="G84" s="23">
        <f t="shared" si="7"/>
        <v>40.189500000000002</v>
      </c>
      <c r="H84" s="23"/>
      <c r="I84" s="23">
        <v>0</v>
      </c>
      <c r="J84" s="23"/>
      <c r="K84" s="23">
        <v>0</v>
      </c>
      <c r="L84" s="23"/>
      <c r="M84" s="23">
        <v>0</v>
      </c>
      <c r="N84" s="23"/>
      <c r="O84" s="23">
        <v>0</v>
      </c>
      <c r="P84" s="23"/>
      <c r="Q84" s="23">
        <v>0</v>
      </c>
      <c r="R84" s="23"/>
      <c r="S84" s="23">
        <v>0</v>
      </c>
      <c r="T84" s="23"/>
      <c r="U84" s="23"/>
      <c r="V84" s="23">
        <f t="shared" si="5"/>
        <v>0</v>
      </c>
      <c r="W84" s="25">
        <f t="shared" si="10"/>
        <v>0</v>
      </c>
      <c r="X84" s="23"/>
      <c r="Y84" s="23"/>
      <c r="Z84" s="23" t="s">
        <v>296</v>
      </c>
      <c r="AA84" s="23">
        <v>4</v>
      </c>
      <c r="AB84" s="20">
        <f t="shared" si="8"/>
        <v>0.4</v>
      </c>
      <c r="AC84" s="25">
        <f t="shared" si="9"/>
        <v>40.589500000000001</v>
      </c>
      <c r="AD84" s="23"/>
    </row>
    <row r="85" spans="1:31" s="6" customFormat="1" ht="24">
      <c r="A85" s="19">
        <v>83</v>
      </c>
      <c r="B85" s="23">
        <v>2022211276</v>
      </c>
      <c r="C85" s="23" t="s">
        <v>297</v>
      </c>
      <c r="D85" s="23" t="s">
        <v>27</v>
      </c>
      <c r="E85" s="23" t="s">
        <v>298</v>
      </c>
      <c r="F85" s="23">
        <v>86.42</v>
      </c>
      <c r="G85" s="23">
        <f t="shared" si="7"/>
        <v>38.889000000000003</v>
      </c>
      <c r="H85" s="23"/>
      <c r="I85" s="23">
        <v>0</v>
      </c>
      <c r="J85" s="23"/>
      <c r="K85" s="23">
        <v>0</v>
      </c>
      <c r="L85" s="23"/>
      <c r="M85" s="23">
        <v>0</v>
      </c>
      <c r="N85" s="23"/>
      <c r="O85" s="23">
        <v>0</v>
      </c>
      <c r="P85" s="23"/>
      <c r="Q85" s="23">
        <v>0</v>
      </c>
      <c r="R85" s="23"/>
      <c r="S85" s="23">
        <v>0</v>
      </c>
      <c r="T85" s="23" t="s">
        <v>299</v>
      </c>
      <c r="U85" s="23">
        <v>10</v>
      </c>
      <c r="V85" s="23">
        <f t="shared" si="5"/>
        <v>10</v>
      </c>
      <c r="W85" s="25">
        <f t="shared" si="10"/>
        <v>4.5</v>
      </c>
      <c r="X85" s="23"/>
      <c r="Y85" s="23"/>
      <c r="Z85" s="23"/>
      <c r="AA85" s="23">
        <v>0</v>
      </c>
      <c r="AB85" s="20">
        <f t="shared" si="8"/>
        <v>0</v>
      </c>
      <c r="AC85" s="25">
        <f t="shared" si="9"/>
        <v>43.389000000000003</v>
      </c>
      <c r="AD85" s="23"/>
    </row>
    <row r="86" spans="1:31" s="6" customFormat="1" ht="24">
      <c r="A86" s="19">
        <v>84</v>
      </c>
      <c r="B86" s="23">
        <v>2022211298</v>
      </c>
      <c r="C86" s="23" t="s">
        <v>300</v>
      </c>
      <c r="D86" s="23" t="s">
        <v>27</v>
      </c>
      <c r="E86" s="23" t="s">
        <v>56</v>
      </c>
      <c r="F86" s="23">
        <v>87.51</v>
      </c>
      <c r="G86" s="23">
        <f t="shared" si="7"/>
        <v>39.3795</v>
      </c>
      <c r="H86" s="23"/>
      <c r="I86" s="23">
        <v>0</v>
      </c>
      <c r="J86" s="23"/>
      <c r="K86" s="23">
        <v>0</v>
      </c>
      <c r="L86" s="23"/>
      <c r="M86" s="23">
        <v>0</v>
      </c>
      <c r="N86" s="23"/>
      <c r="O86" s="23">
        <v>0</v>
      </c>
      <c r="P86" s="23"/>
      <c r="Q86" s="23">
        <v>0</v>
      </c>
      <c r="R86" s="23"/>
      <c r="S86" s="23">
        <v>0</v>
      </c>
      <c r="T86" s="23"/>
      <c r="U86" s="23"/>
      <c r="V86" s="23">
        <f t="shared" si="5"/>
        <v>0</v>
      </c>
      <c r="W86" s="25">
        <f t="shared" si="10"/>
        <v>0</v>
      </c>
      <c r="X86" s="23" t="s">
        <v>301</v>
      </c>
      <c r="Y86" s="23" t="s">
        <v>302</v>
      </c>
      <c r="Z86" s="23" t="s">
        <v>303</v>
      </c>
      <c r="AA86" s="23">
        <v>5</v>
      </c>
      <c r="AB86" s="20">
        <f t="shared" si="8"/>
        <v>0.5</v>
      </c>
      <c r="AC86" s="25">
        <f t="shared" si="9"/>
        <v>39.8795</v>
      </c>
      <c r="AD86" s="23"/>
    </row>
    <row r="87" spans="1:31" s="6" customFormat="1" ht="60">
      <c r="A87" s="19">
        <v>85</v>
      </c>
      <c r="B87" s="23">
        <v>2022211304</v>
      </c>
      <c r="C87" s="23" t="s">
        <v>304</v>
      </c>
      <c r="D87" s="23" t="s">
        <v>27</v>
      </c>
      <c r="E87" s="23" t="s">
        <v>305</v>
      </c>
      <c r="F87" s="23">
        <v>85.23</v>
      </c>
      <c r="G87" s="23">
        <f t="shared" si="7"/>
        <v>38.353500000000004</v>
      </c>
      <c r="H87" s="23"/>
      <c r="I87" s="23">
        <v>0</v>
      </c>
      <c r="J87" s="23"/>
      <c r="K87" s="23">
        <v>0</v>
      </c>
      <c r="L87" s="23"/>
      <c r="M87" s="23">
        <v>0</v>
      </c>
      <c r="N87" s="23"/>
      <c r="O87" s="23">
        <v>0</v>
      </c>
      <c r="P87" s="23"/>
      <c r="Q87" s="23">
        <v>0</v>
      </c>
      <c r="R87" s="23" t="s">
        <v>306</v>
      </c>
      <c r="S87" s="23">
        <v>3.75</v>
      </c>
      <c r="T87" s="23" t="s">
        <v>307</v>
      </c>
      <c r="U87" s="23">
        <v>5</v>
      </c>
      <c r="V87" s="23">
        <f t="shared" si="5"/>
        <v>8.75</v>
      </c>
      <c r="W87" s="25">
        <f t="shared" si="10"/>
        <v>3.9375</v>
      </c>
      <c r="X87" s="23" t="s">
        <v>308</v>
      </c>
      <c r="Y87" s="23"/>
      <c r="Z87" s="23"/>
      <c r="AA87" s="23">
        <v>2</v>
      </c>
      <c r="AB87" s="20">
        <f t="shared" si="8"/>
        <v>0.2</v>
      </c>
      <c r="AC87" s="25">
        <f t="shared" si="9"/>
        <v>42.491000000000007</v>
      </c>
      <c r="AD87" s="23"/>
    </row>
    <row r="88" spans="1:31" s="6" customFormat="1" ht="408" customHeight="1">
      <c r="A88" s="19">
        <v>86</v>
      </c>
      <c r="B88" s="23">
        <v>2022211263</v>
      </c>
      <c r="C88" s="23" t="s">
        <v>309</v>
      </c>
      <c r="D88" s="23" t="s">
        <v>27</v>
      </c>
      <c r="E88" s="23" t="s">
        <v>207</v>
      </c>
      <c r="F88" s="23">
        <v>87.41</v>
      </c>
      <c r="G88" s="23">
        <f t="shared" si="7"/>
        <v>39.334499999999998</v>
      </c>
      <c r="H88" s="23"/>
      <c r="I88" s="23">
        <v>0</v>
      </c>
      <c r="J88" s="23"/>
      <c r="K88" s="23">
        <v>0</v>
      </c>
      <c r="L88" s="23"/>
      <c r="M88" s="23">
        <v>0</v>
      </c>
      <c r="N88" s="23"/>
      <c r="O88" s="23">
        <v>0</v>
      </c>
      <c r="P88" s="23"/>
      <c r="Q88" s="23">
        <v>0</v>
      </c>
      <c r="R88" s="23"/>
      <c r="S88" s="23">
        <v>0</v>
      </c>
      <c r="T88" s="23" t="s">
        <v>310</v>
      </c>
      <c r="U88" s="23">
        <v>23</v>
      </c>
      <c r="V88" s="23">
        <f t="shared" si="5"/>
        <v>23</v>
      </c>
      <c r="W88" s="25">
        <f t="shared" si="10"/>
        <v>10.35</v>
      </c>
      <c r="X88" s="23"/>
      <c r="Y88" s="23"/>
      <c r="Z88" s="23" t="s">
        <v>311</v>
      </c>
      <c r="AA88" s="23">
        <v>10</v>
      </c>
      <c r="AB88" s="20">
        <f t="shared" si="8"/>
        <v>1</v>
      </c>
      <c r="AC88" s="25">
        <f t="shared" si="9"/>
        <v>50.6845</v>
      </c>
      <c r="AD88" s="23"/>
    </row>
    <row r="89" spans="1:31" s="6" customFormat="1" ht="36">
      <c r="A89" s="19">
        <v>87</v>
      </c>
      <c r="B89" s="23">
        <v>2022211270</v>
      </c>
      <c r="C89" s="23" t="s">
        <v>312</v>
      </c>
      <c r="D89" s="23" t="s">
        <v>27</v>
      </c>
      <c r="E89" s="23" t="s">
        <v>47</v>
      </c>
      <c r="F89" s="23">
        <v>87.08</v>
      </c>
      <c r="G89" s="23">
        <f t="shared" si="7"/>
        <v>39.186</v>
      </c>
      <c r="H89" s="23"/>
      <c r="I89" s="23">
        <v>0</v>
      </c>
      <c r="J89" s="23"/>
      <c r="K89" s="23">
        <v>0</v>
      </c>
      <c r="L89" s="23"/>
      <c r="M89" s="23">
        <v>0</v>
      </c>
      <c r="N89" s="23"/>
      <c r="O89" s="23">
        <v>0</v>
      </c>
      <c r="P89" s="23"/>
      <c r="Q89" s="23">
        <v>0</v>
      </c>
      <c r="R89" s="23"/>
      <c r="S89" s="23">
        <v>0</v>
      </c>
      <c r="T89" s="23" t="s">
        <v>313</v>
      </c>
      <c r="U89" s="23">
        <v>25</v>
      </c>
      <c r="V89" s="23">
        <f t="shared" si="5"/>
        <v>25</v>
      </c>
      <c r="W89" s="25">
        <f t="shared" si="10"/>
        <v>11.25</v>
      </c>
      <c r="X89" s="23"/>
      <c r="Y89" s="23"/>
      <c r="Z89" s="23" t="s">
        <v>314</v>
      </c>
      <c r="AA89" s="23">
        <v>8</v>
      </c>
      <c r="AB89" s="20">
        <f t="shared" si="8"/>
        <v>0.8</v>
      </c>
      <c r="AC89" s="25">
        <f t="shared" si="9"/>
        <v>51.236000000000004</v>
      </c>
      <c r="AD89" s="23"/>
    </row>
    <row r="90" spans="1:31" s="6" customFormat="1" ht="12.75">
      <c r="A90" s="19">
        <v>88</v>
      </c>
      <c r="B90" s="23">
        <v>2022211332</v>
      </c>
      <c r="C90" s="23" t="s">
        <v>315</v>
      </c>
      <c r="D90" s="23" t="s">
        <v>27</v>
      </c>
      <c r="E90" s="23" t="s">
        <v>34</v>
      </c>
      <c r="F90" s="23">
        <v>82.99</v>
      </c>
      <c r="G90" s="23">
        <f t="shared" si="7"/>
        <v>37.345500000000001</v>
      </c>
      <c r="H90" s="23"/>
      <c r="I90" s="23">
        <v>0</v>
      </c>
      <c r="J90" s="23"/>
      <c r="K90" s="23">
        <v>0</v>
      </c>
      <c r="L90" s="23"/>
      <c r="M90" s="23">
        <v>0</v>
      </c>
      <c r="N90" s="23"/>
      <c r="O90" s="23">
        <v>0</v>
      </c>
      <c r="P90" s="23"/>
      <c r="Q90" s="23">
        <v>0</v>
      </c>
      <c r="R90" s="23"/>
      <c r="S90" s="23">
        <v>0</v>
      </c>
      <c r="T90" s="23"/>
      <c r="U90" s="23"/>
      <c r="V90" s="23">
        <f t="shared" si="5"/>
        <v>0</v>
      </c>
      <c r="W90" s="25">
        <f t="shared" si="10"/>
        <v>0</v>
      </c>
      <c r="X90" s="23" t="s">
        <v>316</v>
      </c>
      <c r="Y90" s="23"/>
      <c r="Z90" s="23"/>
      <c r="AA90" s="23">
        <v>3</v>
      </c>
      <c r="AB90" s="20">
        <f t="shared" si="8"/>
        <v>0.30000000000000004</v>
      </c>
      <c r="AC90" s="25">
        <f t="shared" si="9"/>
        <v>37.645499999999998</v>
      </c>
      <c r="AD90" s="23"/>
    </row>
    <row r="91" spans="1:31" s="6" customFormat="1" ht="12.75">
      <c r="A91" s="19">
        <v>89</v>
      </c>
      <c r="B91" s="23">
        <v>2022211274</v>
      </c>
      <c r="C91" s="23" t="s">
        <v>317</v>
      </c>
      <c r="D91" s="23" t="s">
        <v>27</v>
      </c>
      <c r="E91" s="23" t="s">
        <v>318</v>
      </c>
      <c r="F91" s="23">
        <v>83.82</v>
      </c>
      <c r="G91" s="23">
        <f t="shared" si="7"/>
        <v>37.719000000000001</v>
      </c>
      <c r="H91" s="23"/>
      <c r="I91" s="23">
        <v>0</v>
      </c>
      <c r="J91" s="23"/>
      <c r="K91" s="23">
        <v>0</v>
      </c>
      <c r="L91" s="23"/>
      <c r="M91" s="23">
        <v>0</v>
      </c>
      <c r="N91" s="23"/>
      <c r="O91" s="23">
        <v>0</v>
      </c>
      <c r="P91" s="23"/>
      <c r="Q91" s="23">
        <v>0</v>
      </c>
      <c r="R91" s="23"/>
      <c r="S91" s="23">
        <v>0</v>
      </c>
      <c r="T91" s="23"/>
      <c r="U91" s="23"/>
      <c r="V91" s="23">
        <f t="shared" si="5"/>
        <v>0</v>
      </c>
      <c r="W91" s="25">
        <f t="shared" si="10"/>
        <v>0</v>
      </c>
      <c r="X91" s="23" t="s">
        <v>95</v>
      </c>
      <c r="Y91" s="23"/>
      <c r="Z91" s="23" t="s">
        <v>319</v>
      </c>
      <c r="AA91" s="23">
        <v>7</v>
      </c>
      <c r="AB91" s="20">
        <f t="shared" si="8"/>
        <v>0.70000000000000007</v>
      </c>
      <c r="AC91" s="25">
        <f t="shared" si="9"/>
        <v>38.419000000000004</v>
      </c>
      <c r="AD91" s="23"/>
    </row>
    <row r="92" spans="1:31" s="6" customFormat="1" ht="24">
      <c r="A92" s="19">
        <v>90</v>
      </c>
      <c r="B92" s="23">
        <v>2022211269</v>
      </c>
      <c r="C92" s="23" t="s">
        <v>320</v>
      </c>
      <c r="D92" s="23" t="s">
        <v>27</v>
      </c>
      <c r="E92" s="23" t="s">
        <v>207</v>
      </c>
      <c r="F92" s="23">
        <v>83.22</v>
      </c>
      <c r="G92" s="23">
        <f t="shared" si="7"/>
        <v>37.448999999999998</v>
      </c>
      <c r="H92" s="23"/>
      <c r="I92" s="23">
        <v>0</v>
      </c>
      <c r="J92" s="23"/>
      <c r="K92" s="23">
        <v>0</v>
      </c>
      <c r="L92" s="23"/>
      <c r="M92" s="23">
        <v>0</v>
      </c>
      <c r="N92" s="23"/>
      <c r="O92" s="23">
        <v>0</v>
      </c>
      <c r="P92" s="23"/>
      <c r="Q92" s="23">
        <v>0</v>
      </c>
      <c r="R92" s="23"/>
      <c r="S92" s="23">
        <v>0</v>
      </c>
      <c r="T92" s="23" t="s">
        <v>321</v>
      </c>
      <c r="U92" s="23">
        <v>19</v>
      </c>
      <c r="V92" s="23">
        <f t="shared" si="5"/>
        <v>19</v>
      </c>
      <c r="W92" s="25">
        <f t="shared" si="10"/>
        <v>8.5500000000000007</v>
      </c>
      <c r="X92" s="23"/>
      <c r="Y92" s="23"/>
      <c r="Z92" s="23"/>
      <c r="AA92" s="23">
        <v>0</v>
      </c>
      <c r="AB92" s="20">
        <f t="shared" si="8"/>
        <v>0</v>
      </c>
      <c r="AC92" s="25">
        <f t="shared" si="9"/>
        <v>45.998999999999995</v>
      </c>
      <c r="AD92" s="23"/>
    </row>
    <row r="93" spans="1:31" s="6" customFormat="1" ht="24">
      <c r="A93" s="19">
        <v>91</v>
      </c>
      <c r="B93" s="23">
        <v>2022211307</v>
      </c>
      <c r="C93" s="23" t="s">
        <v>322</v>
      </c>
      <c r="D93" s="23" t="s">
        <v>27</v>
      </c>
      <c r="E93" s="23" t="s">
        <v>238</v>
      </c>
      <c r="F93" s="23">
        <v>84.71</v>
      </c>
      <c r="G93" s="23">
        <f t="shared" si="7"/>
        <v>38.119499999999995</v>
      </c>
      <c r="H93" s="23"/>
      <c r="I93" s="23">
        <v>0</v>
      </c>
      <c r="J93" s="23"/>
      <c r="K93" s="23">
        <v>0</v>
      </c>
      <c r="L93" s="23"/>
      <c r="M93" s="23">
        <v>0</v>
      </c>
      <c r="N93" s="23"/>
      <c r="O93" s="23">
        <v>0</v>
      </c>
      <c r="P93" s="23"/>
      <c r="Q93" s="23">
        <v>0</v>
      </c>
      <c r="R93" s="23"/>
      <c r="S93" s="23">
        <v>0</v>
      </c>
      <c r="T93" s="23" t="s">
        <v>323</v>
      </c>
      <c r="U93" s="23">
        <v>15</v>
      </c>
      <c r="V93" s="23">
        <f t="shared" si="5"/>
        <v>15</v>
      </c>
      <c r="W93" s="25">
        <f t="shared" si="10"/>
        <v>6.75</v>
      </c>
      <c r="X93" s="23" t="s">
        <v>324</v>
      </c>
      <c r="Y93" s="23"/>
      <c r="Z93" s="23"/>
      <c r="AA93" s="23">
        <v>0</v>
      </c>
      <c r="AB93" s="20">
        <f t="shared" si="8"/>
        <v>0</v>
      </c>
      <c r="AC93" s="25">
        <f t="shared" si="9"/>
        <v>44.869499999999995</v>
      </c>
      <c r="AD93" s="23"/>
    </row>
    <row r="94" spans="1:31" s="6" customFormat="1" ht="24">
      <c r="A94" s="19">
        <v>92</v>
      </c>
      <c r="B94" s="23">
        <v>2022211305</v>
      </c>
      <c r="C94" s="23" t="s">
        <v>325</v>
      </c>
      <c r="D94" s="23" t="s">
        <v>27</v>
      </c>
      <c r="E94" s="23" t="s">
        <v>228</v>
      </c>
      <c r="F94" s="23">
        <v>80.569999999999993</v>
      </c>
      <c r="G94" s="23">
        <f t="shared" si="7"/>
        <v>36.256499999999996</v>
      </c>
      <c r="H94" s="23" t="s">
        <v>166</v>
      </c>
      <c r="I94" s="23">
        <v>0</v>
      </c>
      <c r="J94" s="23" t="s">
        <v>166</v>
      </c>
      <c r="K94" s="23">
        <v>0</v>
      </c>
      <c r="L94" s="23" t="s">
        <v>166</v>
      </c>
      <c r="M94" s="23">
        <v>0</v>
      </c>
      <c r="N94" s="23" t="s">
        <v>166</v>
      </c>
      <c r="O94" s="23">
        <v>0</v>
      </c>
      <c r="P94" s="23" t="s">
        <v>166</v>
      </c>
      <c r="Q94" s="23">
        <v>0</v>
      </c>
      <c r="R94" s="23" t="s">
        <v>166</v>
      </c>
      <c r="S94" s="23">
        <v>0</v>
      </c>
      <c r="T94" s="23" t="s">
        <v>326</v>
      </c>
      <c r="U94" s="23">
        <v>19</v>
      </c>
      <c r="V94" s="23">
        <f t="shared" si="5"/>
        <v>19</v>
      </c>
      <c r="W94" s="25">
        <f t="shared" si="10"/>
        <v>8.5500000000000007</v>
      </c>
      <c r="X94" s="23" t="s">
        <v>166</v>
      </c>
      <c r="Y94" s="23">
        <v>0</v>
      </c>
      <c r="Z94" s="23" t="s">
        <v>166</v>
      </c>
      <c r="AA94" s="23">
        <v>0</v>
      </c>
      <c r="AB94" s="20">
        <f t="shared" si="8"/>
        <v>0</v>
      </c>
      <c r="AC94" s="25">
        <f t="shared" si="9"/>
        <v>44.8065</v>
      </c>
      <c r="AD94" s="23"/>
    </row>
    <row r="95" spans="1:31" s="5" customFormat="1" ht="25.5">
      <c r="A95" s="19">
        <v>93</v>
      </c>
      <c r="B95" s="21">
        <v>2022211339</v>
      </c>
      <c r="C95" s="21" t="s">
        <v>327</v>
      </c>
      <c r="D95" s="21" t="s">
        <v>27</v>
      </c>
      <c r="E95" s="21" t="s">
        <v>328</v>
      </c>
      <c r="F95" s="21">
        <v>85.75</v>
      </c>
      <c r="G95" s="21">
        <f t="shared" si="7"/>
        <v>38.587499999999999</v>
      </c>
      <c r="H95" s="21"/>
      <c r="I95" s="21">
        <v>0</v>
      </c>
      <c r="J95" s="21"/>
      <c r="K95" s="21">
        <v>0</v>
      </c>
      <c r="L95" s="21"/>
      <c r="M95" s="21">
        <v>0</v>
      </c>
      <c r="N95" s="21"/>
      <c r="O95" s="21">
        <v>0</v>
      </c>
      <c r="P95" s="21"/>
      <c r="Q95" s="21">
        <v>0</v>
      </c>
      <c r="R95" s="21"/>
      <c r="S95" s="21">
        <v>0</v>
      </c>
      <c r="T95" s="21" t="s">
        <v>329</v>
      </c>
      <c r="U95" s="21">
        <v>10</v>
      </c>
      <c r="V95" s="21">
        <f t="shared" ref="V95:V123" si="11">I95+K95+M95+O95+Q95+S95+U95</f>
        <v>10</v>
      </c>
      <c r="W95" s="25">
        <f t="shared" si="10"/>
        <v>4.5</v>
      </c>
      <c r="X95" s="21" t="s">
        <v>330</v>
      </c>
      <c r="Y95" s="21"/>
      <c r="Z95" s="21"/>
      <c r="AA95" s="21">
        <v>3</v>
      </c>
      <c r="AB95" s="20">
        <f t="shared" si="8"/>
        <v>0.30000000000000004</v>
      </c>
      <c r="AC95" s="25">
        <f t="shared" si="9"/>
        <v>43.387499999999996</v>
      </c>
      <c r="AD95" s="21"/>
      <c r="AE95" s="29"/>
    </row>
    <row r="96" spans="1:31" s="4" customFormat="1">
      <c r="A96" s="19">
        <v>94</v>
      </c>
      <c r="B96" s="21">
        <v>2022211328</v>
      </c>
      <c r="C96" s="21" t="s">
        <v>331</v>
      </c>
      <c r="D96" s="21" t="s">
        <v>27</v>
      </c>
      <c r="E96" s="21" t="s">
        <v>332</v>
      </c>
      <c r="F96" s="21">
        <v>86.29</v>
      </c>
      <c r="G96" s="21">
        <f t="shared" si="7"/>
        <v>38.830500000000001</v>
      </c>
      <c r="H96" s="21" t="s">
        <v>333</v>
      </c>
      <c r="I96" s="21">
        <v>12</v>
      </c>
      <c r="J96" s="21"/>
      <c r="K96" s="21">
        <v>0</v>
      </c>
      <c r="L96" s="21"/>
      <c r="M96" s="21">
        <v>0</v>
      </c>
      <c r="N96" s="21"/>
      <c r="O96" s="21">
        <v>0</v>
      </c>
      <c r="P96" s="21"/>
      <c r="Q96" s="21">
        <v>0</v>
      </c>
      <c r="R96" s="21"/>
      <c r="S96" s="21">
        <v>0</v>
      </c>
      <c r="T96" s="21"/>
      <c r="U96" s="21"/>
      <c r="V96" s="21">
        <f t="shared" si="11"/>
        <v>12</v>
      </c>
      <c r="W96" s="25">
        <f t="shared" si="10"/>
        <v>5.4</v>
      </c>
      <c r="X96" s="21"/>
      <c r="Y96" s="21"/>
      <c r="Z96" s="21" t="s">
        <v>334</v>
      </c>
      <c r="AA96" s="21">
        <v>4</v>
      </c>
      <c r="AB96" s="20">
        <f t="shared" si="8"/>
        <v>0.4</v>
      </c>
      <c r="AC96" s="25">
        <f t="shared" si="9"/>
        <v>44.630499999999998</v>
      </c>
      <c r="AD96" s="21"/>
      <c r="AE96" s="30"/>
    </row>
    <row r="97" spans="1:31" s="4" customFormat="1">
      <c r="A97" s="19">
        <v>95</v>
      </c>
      <c r="B97" s="21">
        <v>2022211286</v>
      </c>
      <c r="C97" s="21" t="s">
        <v>335</v>
      </c>
      <c r="D97" s="21" t="s">
        <v>27</v>
      </c>
      <c r="E97" s="21" t="s">
        <v>238</v>
      </c>
      <c r="F97" s="21">
        <v>86.73</v>
      </c>
      <c r="G97" s="21">
        <f t="shared" si="7"/>
        <v>39.028500000000001</v>
      </c>
      <c r="H97" s="21"/>
      <c r="I97" s="21">
        <v>0</v>
      </c>
      <c r="J97" s="21"/>
      <c r="K97" s="21">
        <v>0</v>
      </c>
      <c r="L97" s="21"/>
      <c r="M97" s="21">
        <v>0</v>
      </c>
      <c r="N97" s="21"/>
      <c r="O97" s="21">
        <v>0</v>
      </c>
      <c r="P97" s="21"/>
      <c r="Q97" s="21">
        <v>0</v>
      </c>
      <c r="R97" s="21"/>
      <c r="S97" s="21">
        <v>0</v>
      </c>
      <c r="T97" s="21"/>
      <c r="U97" s="21"/>
      <c r="V97" s="21">
        <f t="shared" si="11"/>
        <v>0</v>
      </c>
      <c r="W97" s="25">
        <f t="shared" si="10"/>
        <v>0</v>
      </c>
      <c r="X97" s="21"/>
      <c r="Y97" s="21"/>
      <c r="Z97" s="21"/>
      <c r="AA97" s="21">
        <v>0</v>
      </c>
      <c r="AB97" s="20">
        <f t="shared" si="8"/>
        <v>0</v>
      </c>
      <c r="AC97" s="25">
        <f t="shared" si="9"/>
        <v>39.028500000000001</v>
      </c>
      <c r="AD97" s="21"/>
      <c r="AE97" s="30"/>
    </row>
    <row r="98" spans="1:31" s="2" customFormat="1">
      <c r="A98" s="19">
        <v>96</v>
      </c>
      <c r="B98" s="21">
        <v>2022211312</v>
      </c>
      <c r="C98" s="21" t="s">
        <v>336</v>
      </c>
      <c r="D98" s="21" t="s">
        <v>27</v>
      </c>
      <c r="E98" s="21" t="s">
        <v>337</v>
      </c>
      <c r="F98" s="21">
        <v>81.78</v>
      </c>
      <c r="G98" s="21">
        <f t="shared" si="7"/>
        <v>36.801000000000002</v>
      </c>
      <c r="H98" s="21"/>
      <c r="I98" s="21">
        <v>0</v>
      </c>
      <c r="J98" s="21"/>
      <c r="K98" s="21">
        <v>0</v>
      </c>
      <c r="L98" s="21"/>
      <c r="M98" s="21">
        <v>0</v>
      </c>
      <c r="N98" s="21"/>
      <c r="O98" s="21">
        <v>0</v>
      </c>
      <c r="P98" s="21"/>
      <c r="Q98" s="21">
        <v>0</v>
      </c>
      <c r="R98" s="21"/>
      <c r="S98" s="21">
        <v>0</v>
      </c>
      <c r="T98" s="21" t="s">
        <v>338</v>
      </c>
      <c r="U98" s="21">
        <v>10</v>
      </c>
      <c r="V98" s="21">
        <f t="shared" si="11"/>
        <v>10</v>
      </c>
      <c r="W98" s="25">
        <f t="shared" si="10"/>
        <v>4.5</v>
      </c>
      <c r="X98" s="21"/>
      <c r="Y98" s="21"/>
      <c r="Z98" s="21"/>
      <c r="AA98" s="21">
        <v>0</v>
      </c>
      <c r="AB98" s="20">
        <f t="shared" si="8"/>
        <v>0</v>
      </c>
      <c r="AC98" s="25">
        <f t="shared" si="9"/>
        <v>41.301000000000002</v>
      </c>
      <c r="AD98" s="21"/>
      <c r="AE98" s="30"/>
    </row>
    <row r="99" spans="1:31" s="4" customFormat="1">
      <c r="A99" s="19">
        <v>97</v>
      </c>
      <c r="B99" s="21">
        <v>2022211329</v>
      </c>
      <c r="C99" s="21" t="s">
        <v>339</v>
      </c>
      <c r="D99" s="21" t="s">
        <v>27</v>
      </c>
      <c r="E99" s="21" t="s">
        <v>158</v>
      </c>
      <c r="F99" s="21">
        <v>84.55</v>
      </c>
      <c r="G99" s="21">
        <f t="shared" si="7"/>
        <v>38.047499999999999</v>
      </c>
      <c r="H99" s="21"/>
      <c r="I99" s="21">
        <v>0</v>
      </c>
      <c r="J99" s="21"/>
      <c r="K99" s="21">
        <v>0</v>
      </c>
      <c r="L99" s="21"/>
      <c r="M99" s="21">
        <v>0</v>
      </c>
      <c r="N99" s="21"/>
      <c r="O99" s="21">
        <v>0</v>
      </c>
      <c r="P99" s="21"/>
      <c r="Q99" s="21">
        <v>0</v>
      </c>
      <c r="R99" s="21"/>
      <c r="S99" s="21">
        <v>0</v>
      </c>
      <c r="T99" s="21" t="s">
        <v>340</v>
      </c>
      <c r="U99" s="21">
        <v>7</v>
      </c>
      <c r="V99" s="21">
        <f t="shared" si="11"/>
        <v>7</v>
      </c>
      <c r="W99" s="25">
        <f t="shared" si="10"/>
        <v>3.15</v>
      </c>
      <c r="X99" s="21"/>
      <c r="Y99" s="21"/>
      <c r="Z99" s="21"/>
      <c r="AA99" s="21">
        <v>0</v>
      </c>
      <c r="AB99" s="20">
        <f t="shared" si="8"/>
        <v>0</v>
      </c>
      <c r="AC99" s="25">
        <f t="shared" si="9"/>
        <v>41.197499999999998</v>
      </c>
      <c r="AD99" s="21"/>
      <c r="AE99" s="30"/>
    </row>
    <row r="100" spans="1:31" s="2" customFormat="1" ht="25.5">
      <c r="A100" s="19">
        <v>98</v>
      </c>
      <c r="B100" s="21">
        <v>2022211355</v>
      </c>
      <c r="C100" s="21" t="s">
        <v>341</v>
      </c>
      <c r="D100" s="21" t="s">
        <v>27</v>
      </c>
      <c r="E100" s="21" t="s">
        <v>342</v>
      </c>
      <c r="F100" s="21">
        <v>88.16</v>
      </c>
      <c r="G100" s="21">
        <f t="shared" si="7"/>
        <v>39.671999999999997</v>
      </c>
      <c r="H100" s="21"/>
      <c r="I100" s="21">
        <v>0</v>
      </c>
      <c r="J100" s="21"/>
      <c r="K100" s="21">
        <v>0</v>
      </c>
      <c r="L100" s="21"/>
      <c r="M100" s="21">
        <v>0</v>
      </c>
      <c r="N100" s="21"/>
      <c r="O100" s="21">
        <v>0</v>
      </c>
      <c r="P100" s="21"/>
      <c r="Q100" s="21">
        <v>0</v>
      </c>
      <c r="R100" s="21"/>
      <c r="S100" s="21">
        <v>0</v>
      </c>
      <c r="T100" s="21" t="s">
        <v>343</v>
      </c>
      <c r="U100" s="21">
        <v>7</v>
      </c>
      <c r="V100" s="21">
        <f t="shared" si="11"/>
        <v>7</v>
      </c>
      <c r="W100" s="25">
        <f t="shared" si="10"/>
        <v>3.15</v>
      </c>
      <c r="X100" s="28"/>
      <c r="Y100" s="21"/>
      <c r="Z100" s="21" t="s">
        <v>344</v>
      </c>
      <c r="AA100" s="21">
        <v>6</v>
      </c>
      <c r="AB100" s="20">
        <f t="shared" si="8"/>
        <v>0.60000000000000009</v>
      </c>
      <c r="AC100" s="25">
        <f t="shared" si="9"/>
        <v>43.421999999999997</v>
      </c>
      <c r="AD100" s="21"/>
      <c r="AE100" s="30"/>
    </row>
    <row r="101" spans="1:31" s="2" customFormat="1">
      <c r="A101" s="19">
        <v>99</v>
      </c>
      <c r="B101" s="21">
        <v>2022211352</v>
      </c>
      <c r="C101" s="21" t="s">
        <v>345</v>
      </c>
      <c r="D101" s="21" t="s">
        <v>27</v>
      </c>
      <c r="E101" s="21" t="s">
        <v>346</v>
      </c>
      <c r="F101" s="21">
        <v>90.49</v>
      </c>
      <c r="G101" s="21">
        <f t="shared" si="7"/>
        <v>40.720500000000001</v>
      </c>
      <c r="H101" s="21"/>
      <c r="I101" s="21">
        <v>0</v>
      </c>
      <c r="J101" s="21"/>
      <c r="K101" s="21">
        <v>0</v>
      </c>
      <c r="L101" s="21"/>
      <c r="M101" s="21">
        <v>0</v>
      </c>
      <c r="N101" s="21"/>
      <c r="O101" s="21">
        <v>0</v>
      </c>
      <c r="P101" s="21"/>
      <c r="Q101" s="21">
        <v>0</v>
      </c>
      <c r="R101" s="21"/>
      <c r="S101" s="21">
        <v>0</v>
      </c>
      <c r="T101" s="21" t="s">
        <v>343</v>
      </c>
      <c r="U101" s="21">
        <v>7</v>
      </c>
      <c r="V101" s="21">
        <f t="shared" si="11"/>
        <v>7</v>
      </c>
      <c r="W101" s="25">
        <f t="shared" si="10"/>
        <v>3.15</v>
      </c>
      <c r="X101" s="21" t="s">
        <v>347</v>
      </c>
      <c r="Y101" s="21"/>
      <c r="Z101" s="21" t="s">
        <v>348</v>
      </c>
      <c r="AA101" s="21">
        <v>4</v>
      </c>
      <c r="AB101" s="20">
        <f t="shared" si="8"/>
        <v>0.4</v>
      </c>
      <c r="AC101" s="25">
        <f t="shared" si="9"/>
        <v>44.270499999999998</v>
      </c>
      <c r="AD101" s="21"/>
      <c r="AE101" s="30"/>
    </row>
    <row r="102" spans="1:31" s="2" customFormat="1" ht="25.5">
      <c r="A102" s="19">
        <v>100</v>
      </c>
      <c r="B102" s="21">
        <v>2022211337</v>
      </c>
      <c r="C102" s="21" t="s">
        <v>349</v>
      </c>
      <c r="D102" s="21" t="s">
        <v>27</v>
      </c>
      <c r="E102" s="21" t="s">
        <v>283</v>
      </c>
      <c r="F102" s="21">
        <v>84.46</v>
      </c>
      <c r="G102" s="21">
        <f t="shared" si="7"/>
        <v>38.006999999999998</v>
      </c>
      <c r="H102" s="21"/>
      <c r="I102" s="21">
        <v>0</v>
      </c>
      <c r="J102" s="21"/>
      <c r="K102" s="21">
        <v>0</v>
      </c>
      <c r="L102" s="21"/>
      <c r="M102" s="21">
        <v>0</v>
      </c>
      <c r="N102" s="21"/>
      <c r="O102" s="21">
        <v>0</v>
      </c>
      <c r="P102" s="21"/>
      <c r="Q102" s="21">
        <v>0</v>
      </c>
      <c r="R102" s="21"/>
      <c r="S102" s="21">
        <v>0</v>
      </c>
      <c r="T102" s="21" t="s">
        <v>350</v>
      </c>
      <c r="U102" s="21">
        <v>14</v>
      </c>
      <c r="V102" s="21">
        <f t="shared" si="11"/>
        <v>14</v>
      </c>
      <c r="W102" s="25">
        <f t="shared" si="10"/>
        <v>6.3</v>
      </c>
      <c r="X102" s="21"/>
      <c r="Y102" s="21"/>
      <c r="Z102" s="21"/>
      <c r="AA102" s="21">
        <v>0</v>
      </c>
      <c r="AB102" s="20">
        <f t="shared" si="8"/>
        <v>0</v>
      </c>
      <c r="AC102" s="25">
        <f t="shared" si="9"/>
        <v>44.306999999999995</v>
      </c>
      <c r="AD102" s="21"/>
      <c r="AE102" s="30"/>
    </row>
    <row r="103" spans="1:31" s="2" customFormat="1">
      <c r="A103" s="19">
        <v>101</v>
      </c>
      <c r="B103" s="21">
        <v>2022211302</v>
      </c>
      <c r="C103" s="21" t="s">
        <v>351</v>
      </c>
      <c r="D103" s="21" t="s">
        <v>27</v>
      </c>
      <c r="E103" s="21" t="s">
        <v>248</v>
      </c>
      <c r="F103" s="21">
        <v>88.79</v>
      </c>
      <c r="G103" s="21">
        <f t="shared" si="7"/>
        <v>39.955500000000001</v>
      </c>
      <c r="H103" s="21"/>
      <c r="I103" s="21">
        <v>0</v>
      </c>
      <c r="J103" s="21"/>
      <c r="K103" s="21">
        <v>0</v>
      </c>
      <c r="L103" s="21"/>
      <c r="M103" s="21">
        <v>0</v>
      </c>
      <c r="N103" s="21"/>
      <c r="O103" s="21">
        <v>0</v>
      </c>
      <c r="P103" s="21"/>
      <c r="Q103" s="21">
        <v>0</v>
      </c>
      <c r="R103" s="21"/>
      <c r="S103" s="21">
        <v>0</v>
      </c>
      <c r="T103" s="21"/>
      <c r="U103" s="21">
        <v>0</v>
      </c>
      <c r="V103" s="21">
        <f t="shared" si="11"/>
        <v>0</v>
      </c>
      <c r="W103" s="25">
        <f t="shared" si="10"/>
        <v>0</v>
      </c>
      <c r="X103" s="21"/>
      <c r="Y103" s="21"/>
      <c r="Z103" s="21"/>
      <c r="AA103" s="21">
        <v>0</v>
      </c>
      <c r="AB103" s="20">
        <f t="shared" si="8"/>
        <v>0</v>
      </c>
      <c r="AC103" s="25">
        <f t="shared" si="9"/>
        <v>39.955500000000001</v>
      </c>
      <c r="AD103" s="21"/>
      <c r="AE103" s="30"/>
    </row>
    <row r="104" spans="1:31" s="2" customFormat="1" ht="63.75">
      <c r="A104" s="19">
        <v>102</v>
      </c>
      <c r="B104" s="21">
        <v>2022211358</v>
      </c>
      <c r="C104" s="22" t="s">
        <v>352</v>
      </c>
      <c r="D104" s="21" t="s">
        <v>27</v>
      </c>
      <c r="E104" s="22" t="s">
        <v>82</v>
      </c>
      <c r="F104" s="22" t="s">
        <v>353</v>
      </c>
      <c r="G104" s="21">
        <f t="shared" si="7"/>
        <v>36.477000000000004</v>
      </c>
      <c r="H104" s="22"/>
      <c r="I104" s="21">
        <v>0</v>
      </c>
      <c r="J104" s="22"/>
      <c r="K104" s="21">
        <v>0</v>
      </c>
      <c r="L104" s="22"/>
      <c r="M104" s="21">
        <v>0</v>
      </c>
      <c r="N104" s="22"/>
      <c r="O104" s="21">
        <v>0</v>
      </c>
      <c r="P104" s="22"/>
      <c r="Q104" s="21">
        <v>0</v>
      </c>
      <c r="R104" s="22"/>
      <c r="S104" s="21">
        <v>0</v>
      </c>
      <c r="T104" s="21" t="s">
        <v>354</v>
      </c>
      <c r="U104" s="22" t="s">
        <v>355</v>
      </c>
      <c r="V104" s="21">
        <f t="shared" si="11"/>
        <v>12</v>
      </c>
      <c r="W104" s="25">
        <f t="shared" si="10"/>
        <v>5.4</v>
      </c>
      <c r="X104" s="22" t="s">
        <v>356</v>
      </c>
      <c r="Y104" s="22"/>
      <c r="Z104" s="22"/>
      <c r="AA104" s="22" t="s">
        <v>357</v>
      </c>
      <c r="AB104" s="20">
        <f t="shared" si="8"/>
        <v>0.2</v>
      </c>
      <c r="AC104" s="25">
        <f t="shared" si="9"/>
        <v>42.077000000000005</v>
      </c>
      <c r="AD104" s="22"/>
      <c r="AE104" s="30"/>
    </row>
    <row r="105" spans="1:31" s="2" customFormat="1" ht="25.5">
      <c r="A105" s="19">
        <v>103</v>
      </c>
      <c r="B105" s="21">
        <v>2022211288</v>
      </c>
      <c r="C105" s="21" t="s">
        <v>358</v>
      </c>
      <c r="D105" s="21" t="s">
        <v>27</v>
      </c>
      <c r="E105" s="21" t="s">
        <v>125</v>
      </c>
      <c r="F105" s="21">
        <v>83.59</v>
      </c>
      <c r="G105" s="21">
        <f t="shared" si="7"/>
        <v>37.615500000000004</v>
      </c>
      <c r="H105" s="21"/>
      <c r="I105" s="21">
        <v>0</v>
      </c>
      <c r="J105" s="21"/>
      <c r="K105" s="21">
        <v>0</v>
      </c>
      <c r="L105" s="21"/>
      <c r="M105" s="21">
        <v>0</v>
      </c>
      <c r="N105" s="21"/>
      <c r="O105" s="21">
        <v>0</v>
      </c>
      <c r="P105" s="21"/>
      <c r="Q105" s="21">
        <v>0</v>
      </c>
      <c r="R105" s="21"/>
      <c r="S105" s="21">
        <v>0</v>
      </c>
      <c r="T105" s="21" t="s">
        <v>359</v>
      </c>
      <c r="U105" s="21">
        <v>5</v>
      </c>
      <c r="V105" s="21">
        <f t="shared" si="11"/>
        <v>5</v>
      </c>
      <c r="W105" s="25">
        <f t="shared" si="10"/>
        <v>2.25</v>
      </c>
      <c r="X105" s="21"/>
      <c r="Y105" s="21"/>
      <c r="Z105" s="21"/>
      <c r="AA105" s="21">
        <v>0</v>
      </c>
      <c r="AB105" s="20">
        <f t="shared" si="8"/>
        <v>0</v>
      </c>
      <c r="AC105" s="25">
        <f t="shared" si="9"/>
        <v>39.865500000000004</v>
      </c>
      <c r="AD105" s="21"/>
      <c r="AE105" s="30"/>
    </row>
    <row r="106" spans="1:31" s="2" customFormat="1" ht="25.5">
      <c r="A106" s="19">
        <v>104</v>
      </c>
      <c r="B106" s="21">
        <v>2022211341</v>
      </c>
      <c r="C106" s="21" t="s">
        <v>360</v>
      </c>
      <c r="D106" s="21" t="s">
        <v>27</v>
      </c>
      <c r="E106" s="21" t="s">
        <v>44</v>
      </c>
      <c r="F106" s="21">
        <v>84.42</v>
      </c>
      <c r="G106" s="21">
        <f t="shared" si="7"/>
        <v>37.989000000000004</v>
      </c>
      <c r="H106" s="21"/>
      <c r="I106" s="21">
        <v>0</v>
      </c>
      <c r="J106" s="21"/>
      <c r="K106" s="21">
        <v>0</v>
      </c>
      <c r="L106" s="21"/>
      <c r="M106" s="21">
        <v>0</v>
      </c>
      <c r="N106" s="21"/>
      <c r="O106" s="21">
        <v>0</v>
      </c>
      <c r="P106" s="21"/>
      <c r="Q106" s="21">
        <v>0</v>
      </c>
      <c r="R106" s="21"/>
      <c r="S106" s="21">
        <v>0</v>
      </c>
      <c r="T106" s="21" t="s">
        <v>359</v>
      </c>
      <c r="U106" s="21">
        <v>5</v>
      </c>
      <c r="V106" s="21">
        <f t="shared" si="11"/>
        <v>5</v>
      </c>
      <c r="W106" s="25">
        <f t="shared" si="10"/>
        <v>2.25</v>
      </c>
      <c r="X106" s="21" t="s">
        <v>361</v>
      </c>
      <c r="Y106" s="21"/>
      <c r="Z106" s="21"/>
      <c r="AA106" s="21">
        <v>1</v>
      </c>
      <c r="AB106" s="20">
        <f t="shared" si="8"/>
        <v>0.1</v>
      </c>
      <c r="AC106" s="25">
        <f t="shared" si="9"/>
        <v>40.339000000000006</v>
      </c>
      <c r="AD106" s="21"/>
      <c r="AE106" s="30"/>
    </row>
    <row r="107" spans="1:31" s="2" customFormat="1" ht="25.5">
      <c r="A107" s="19">
        <v>105</v>
      </c>
      <c r="B107" s="21">
        <v>2022211310</v>
      </c>
      <c r="C107" s="21" t="s">
        <v>362</v>
      </c>
      <c r="D107" s="21" t="s">
        <v>27</v>
      </c>
      <c r="E107" s="21" t="s">
        <v>290</v>
      </c>
      <c r="F107" s="21">
        <v>87.26</v>
      </c>
      <c r="G107" s="21">
        <f t="shared" si="7"/>
        <v>39.267000000000003</v>
      </c>
      <c r="H107" s="21"/>
      <c r="I107" s="21">
        <v>0</v>
      </c>
      <c r="J107" s="21"/>
      <c r="K107" s="21">
        <v>0</v>
      </c>
      <c r="L107" s="21"/>
      <c r="M107" s="21">
        <v>0</v>
      </c>
      <c r="N107" s="21"/>
      <c r="O107" s="21">
        <v>0</v>
      </c>
      <c r="P107" s="21"/>
      <c r="Q107" s="21">
        <v>0</v>
      </c>
      <c r="R107" s="21"/>
      <c r="S107" s="21">
        <v>0</v>
      </c>
      <c r="T107" s="21" t="s">
        <v>363</v>
      </c>
      <c r="U107" s="21">
        <v>5</v>
      </c>
      <c r="V107" s="21">
        <f t="shared" si="11"/>
        <v>5</v>
      </c>
      <c r="W107" s="25">
        <f t="shared" si="10"/>
        <v>2.25</v>
      </c>
      <c r="X107" s="21"/>
      <c r="Y107" s="21" t="s">
        <v>364</v>
      </c>
      <c r="Z107" s="21" t="s">
        <v>365</v>
      </c>
      <c r="AA107" s="21">
        <v>10</v>
      </c>
      <c r="AB107" s="20">
        <f t="shared" si="8"/>
        <v>1</v>
      </c>
      <c r="AC107" s="25">
        <f t="shared" si="9"/>
        <v>42.517000000000003</v>
      </c>
      <c r="AD107" s="21"/>
      <c r="AE107" s="30"/>
    </row>
    <row r="108" spans="1:31" s="2" customFormat="1">
      <c r="A108" s="19">
        <v>106</v>
      </c>
      <c r="B108" s="21">
        <v>2022211303</v>
      </c>
      <c r="C108" s="21" t="s">
        <v>366</v>
      </c>
      <c r="D108" s="21" t="s">
        <v>27</v>
      </c>
      <c r="E108" s="21" t="s">
        <v>61</v>
      </c>
      <c r="F108" s="21">
        <v>81.5</v>
      </c>
      <c r="G108" s="21">
        <f t="shared" si="7"/>
        <v>36.675000000000004</v>
      </c>
      <c r="H108" s="21"/>
      <c r="I108" s="21">
        <v>0</v>
      </c>
      <c r="J108" s="21"/>
      <c r="K108" s="21">
        <v>0</v>
      </c>
      <c r="L108" s="21"/>
      <c r="M108" s="21">
        <v>0</v>
      </c>
      <c r="N108" s="21"/>
      <c r="O108" s="21">
        <v>0</v>
      </c>
      <c r="P108" s="21"/>
      <c r="Q108" s="21">
        <v>0</v>
      </c>
      <c r="R108" s="21"/>
      <c r="S108" s="21">
        <v>0</v>
      </c>
      <c r="T108" s="21"/>
      <c r="U108" s="21">
        <v>0</v>
      </c>
      <c r="V108" s="21">
        <f t="shared" si="11"/>
        <v>0</v>
      </c>
      <c r="W108" s="25">
        <f t="shared" si="10"/>
        <v>0</v>
      </c>
      <c r="X108" s="21"/>
      <c r="Y108" s="21"/>
      <c r="Z108" s="21"/>
      <c r="AA108" s="21">
        <v>0</v>
      </c>
      <c r="AB108" s="20">
        <f t="shared" si="8"/>
        <v>0</v>
      </c>
      <c r="AC108" s="25">
        <f t="shared" si="9"/>
        <v>36.675000000000004</v>
      </c>
      <c r="AD108" s="21"/>
      <c r="AE108" s="30"/>
    </row>
    <row r="109" spans="1:31" s="2" customFormat="1">
      <c r="A109" s="19">
        <v>107</v>
      </c>
      <c r="B109" s="21">
        <v>2022211320</v>
      </c>
      <c r="C109" s="21" t="s">
        <v>367</v>
      </c>
      <c r="D109" s="21" t="s">
        <v>27</v>
      </c>
      <c r="E109" s="21" t="s">
        <v>346</v>
      </c>
      <c r="F109" s="21">
        <v>83.95</v>
      </c>
      <c r="G109" s="21">
        <f t="shared" si="7"/>
        <v>37.777500000000003</v>
      </c>
      <c r="H109" s="21"/>
      <c r="I109" s="21">
        <v>0</v>
      </c>
      <c r="J109" s="21"/>
      <c r="K109" s="21">
        <v>0</v>
      </c>
      <c r="L109" s="21"/>
      <c r="M109" s="21">
        <v>0</v>
      </c>
      <c r="N109" s="21"/>
      <c r="O109" s="21">
        <v>0</v>
      </c>
      <c r="P109" s="21"/>
      <c r="Q109" s="21">
        <v>0</v>
      </c>
      <c r="R109" s="21"/>
      <c r="S109" s="21">
        <v>0</v>
      </c>
      <c r="T109" s="21"/>
      <c r="U109" s="21">
        <v>0</v>
      </c>
      <c r="V109" s="21">
        <f t="shared" si="11"/>
        <v>0</v>
      </c>
      <c r="W109" s="25">
        <f t="shared" si="10"/>
        <v>0</v>
      </c>
      <c r="X109" s="21" t="s">
        <v>368</v>
      </c>
      <c r="Y109" s="21"/>
      <c r="Z109" s="21"/>
      <c r="AA109" s="21">
        <v>2</v>
      </c>
      <c r="AB109" s="20">
        <f t="shared" si="8"/>
        <v>0.2</v>
      </c>
      <c r="AC109" s="25">
        <f t="shared" si="9"/>
        <v>37.977500000000006</v>
      </c>
      <c r="AD109" s="21"/>
      <c r="AE109" s="30"/>
    </row>
    <row r="110" spans="1:31" s="4" customFormat="1">
      <c r="A110" s="19">
        <v>108</v>
      </c>
      <c r="B110" s="22">
        <v>2022211334</v>
      </c>
      <c r="C110" s="21" t="s">
        <v>369</v>
      </c>
      <c r="D110" s="21" t="s">
        <v>27</v>
      </c>
      <c r="E110" s="21" t="s">
        <v>318</v>
      </c>
      <c r="F110" s="21">
        <v>84.53</v>
      </c>
      <c r="G110" s="21">
        <f t="shared" si="7"/>
        <v>38.038499999999999</v>
      </c>
      <c r="H110" s="21"/>
      <c r="I110" s="21">
        <v>0</v>
      </c>
      <c r="J110" s="21"/>
      <c r="K110" s="21">
        <v>0</v>
      </c>
      <c r="L110" s="21"/>
      <c r="M110" s="21">
        <v>0</v>
      </c>
      <c r="N110" s="21"/>
      <c r="O110" s="21">
        <v>0</v>
      </c>
      <c r="P110" s="21"/>
      <c r="Q110" s="21">
        <v>0</v>
      </c>
      <c r="R110" s="21"/>
      <c r="S110" s="21">
        <v>0</v>
      </c>
      <c r="T110" s="21"/>
      <c r="U110" s="21">
        <v>0</v>
      </c>
      <c r="V110" s="21">
        <f t="shared" si="11"/>
        <v>0</v>
      </c>
      <c r="W110" s="25">
        <f t="shared" si="10"/>
        <v>0</v>
      </c>
      <c r="X110" s="21" t="s">
        <v>370</v>
      </c>
      <c r="Y110" s="21"/>
      <c r="Z110" s="21"/>
      <c r="AA110" s="21">
        <v>1</v>
      </c>
      <c r="AB110" s="20">
        <f t="shared" si="8"/>
        <v>0.1</v>
      </c>
      <c r="AC110" s="25">
        <f t="shared" si="9"/>
        <v>38.138500000000001</v>
      </c>
      <c r="AD110" s="21"/>
      <c r="AE110" s="30"/>
    </row>
    <row r="111" spans="1:31" s="2" customFormat="1">
      <c r="A111" s="19">
        <v>109</v>
      </c>
      <c r="B111" s="21">
        <v>2022211327</v>
      </c>
      <c r="C111" s="21" t="s">
        <v>371</v>
      </c>
      <c r="D111" s="21" t="s">
        <v>27</v>
      </c>
      <c r="E111" s="21" t="s">
        <v>240</v>
      </c>
      <c r="F111" s="21">
        <v>82.64</v>
      </c>
      <c r="G111" s="21">
        <f t="shared" si="7"/>
        <v>37.188000000000002</v>
      </c>
      <c r="H111" s="21"/>
      <c r="I111" s="21">
        <v>0</v>
      </c>
      <c r="J111" s="21"/>
      <c r="K111" s="21">
        <v>0</v>
      </c>
      <c r="L111" s="21"/>
      <c r="M111" s="21">
        <v>0</v>
      </c>
      <c r="N111" s="21"/>
      <c r="O111" s="21">
        <v>0</v>
      </c>
      <c r="P111" s="21"/>
      <c r="Q111" s="21">
        <v>0</v>
      </c>
      <c r="R111" s="21"/>
      <c r="S111" s="21">
        <v>0</v>
      </c>
      <c r="T111" s="21" t="s">
        <v>372</v>
      </c>
      <c r="U111" s="21">
        <v>5</v>
      </c>
      <c r="V111" s="21">
        <f t="shared" si="11"/>
        <v>5</v>
      </c>
      <c r="W111" s="25">
        <f t="shared" si="10"/>
        <v>2.25</v>
      </c>
      <c r="X111" s="21"/>
      <c r="Y111" s="21"/>
      <c r="Z111" s="21"/>
      <c r="AA111" s="21">
        <v>0</v>
      </c>
      <c r="AB111" s="20">
        <f t="shared" si="8"/>
        <v>0</v>
      </c>
      <c r="AC111" s="25">
        <f t="shared" si="9"/>
        <v>39.438000000000002</v>
      </c>
      <c r="AD111" s="21"/>
      <c r="AE111" s="30"/>
    </row>
    <row r="112" spans="1:31" s="2" customFormat="1" ht="76.5">
      <c r="A112" s="19">
        <v>110</v>
      </c>
      <c r="B112" s="21">
        <v>2022211321</v>
      </c>
      <c r="C112" s="21" t="s">
        <v>373</v>
      </c>
      <c r="D112" s="21" t="s">
        <v>27</v>
      </c>
      <c r="E112" s="21" t="s">
        <v>158</v>
      </c>
      <c r="F112" s="21">
        <v>84.81</v>
      </c>
      <c r="G112" s="21">
        <f t="shared" si="7"/>
        <v>38.164500000000004</v>
      </c>
      <c r="H112" s="21" t="s">
        <v>374</v>
      </c>
      <c r="I112" s="21">
        <v>0.75</v>
      </c>
      <c r="J112" s="21"/>
      <c r="K112" s="21">
        <v>0</v>
      </c>
      <c r="L112" s="21"/>
      <c r="M112" s="21">
        <v>0</v>
      </c>
      <c r="N112" s="21"/>
      <c r="O112" s="21">
        <v>0</v>
      </c>
      <c r="P112" s="21"/>
      <c r="Q112" s="21">
        <v>0</v>
      </c>
      <c r="R112" s="21"/>
      <c r="S112" s="21">
        <v>0</v>
      </c>
      <c r="T112" s="21" t="s">
        <v>375</v>
      </c>
      <c r="U112" s="21">
        <v>17</v>
      </c>
      <c r="V112" s="21">
        <f t="shared" si="11"/>
        <v>17.75</v>
      </c>
      <c r="W112" s="25">
        <f t="shared" si="10"/>
        <v>7.9874999999999998</v>
      </c>
      <c r="X112" s="21" t="s">
        <v>376</v>
      </c>
      <c r="Y112" s="21" t="s">
        <v>377</v>
      </c>
      <c r="Z112" s="21" t="s">
        <v>378</v>
      </c>
      <c r="AA112" s="21">
        <v>10</v>
      </c>
      <c r="AB112" s="20">
        <f t="shared" si="8"/>
        <v>1</v>
      </c>
      <c r="AC112" s="25">
        <f t="shared" si="9"/>
        <v>47.152000000000001</v>
      </c>
      <c r="AD112" s="21"/>
      <c r="AE112" s="30"/>
    </row>
    <row r="113" spans="1:31" s="2" customFormat="1" ht="25.5">
      <c r="A113" s="19">
        <v>111</v>
      </c>
      <c r="B113" s="21">
        <v>2022211282</v>
      </c>
      <c r="C113" s="21" t="s">
        <v>379</v>
      </c>
      <c r="D113" s="21" t="s">
        <v>27</v>
      </c>
      <c r="E113" s="21" t="s">
        <v>318</v>
      </c>
      <c r="F113" s="21">
        <v>82.98</v>
      </c>
      <c r="G113" s="21">
        <f t="shared" si="7"/>
        <v>37.341000000000001</v>
      </c>
      <c r="H113" s="21"/>
      <c r="I113" s="21">
        <v>0</v>
      </c>
      <c r="J113" s="21"/>
      <c r="K113" s="21">
        <v>0</v>
      </c>
      <c r="L113" s="21"/>
      <c r="M113" s="21">
        <v>0</v>
      </c>
      <c r="N113" s="21"/>
      <c r="O113" s="21">
        <v>0</v>
      </c>
      <c r="P113" s="21"/>
      <c r="Q113" s="21">
        <v>0</v>
      </c>
      <c r="R113" s="21"/>
      <c r="S113" s="21">
        <v>0</v>
      </c>
      <c r="T113" s="21"/>
      <c r="U113" s="21">
        <v>0</v>
      </c>
      <c r="V113" s="21">
        <f t="shared" si="11"/>
        <v>0</v>
      </c>
      <c r="W113" s="25">
        <f t="shared" si="10"/>
        <v>0</v>
      </c>
      <c r="X113" s="21"/>
      <c r="Y113" s="21"/>
      <c r="Z113" s="21" t="s">
        <v>380</v>
      </c>
      <c r="AA113" s="21">
        <v>10</v>
      </c>
      <c r="AB113" s="20">
        <f t="shared" si="8"/>
        <v>1</v>
      </c>
      <c r="AC113" s="25">
        <f t="shared" si="9"/>
        <v>38.341000000000001</v>
      </c>
      <c r="AD113" s="21"/>
      <c r="AE113" s="30"/>
    </row>
    <row r="114" spans="1:31" s="2" customFormat="1">
      <c r="A114" s="19">
        <v>112</v>
      </c>
      <c r="B114" s="21">
        <v>2022211336</v>
      </c>
      <c r="C114" s="21" t="s">
        <v>381</v>
      </c>
      <c r="D114" s="21" t="s">
        <v>27</v>
      </c>
      <c r="E114" s="21" t="s">
        <v>290</v>
      </c>
      <c r="F114" s="21">
        <v>86.25</v>
      </c>
      <c r="G114" s="21">
        <f t="shared" si="7"/>
        <v>38.8125</v>
      </c>
      <c r="H114" s="21"/>
      <c r="I114" s="21">
        <v>0</v>
      </c>
      <c r="J114" s="21"/>
      <c r="K114" s="21">
        <v>0</v>
      </c>
      <c r="L114" s="21"/>
      <c r="M114" s="21">
        <v>0</v>
      </c>
      <c r="N114" s="21"/>
      <c r="O114" s="21">
        <v>0</v>
      </c>
      <c r="P114" s="21"/>
      <c r="Q114" s="21">
        <v>0</v>
      </c>
      <c r="R114" s="21"/>
      <c r="S114" s="21">
        <v>0</v>
      </c>
      <c r="T114" s="21" t="s">
        <v>382</v>
      </c>
      <c r="U114" s="21">
        <v>15</v>
      </c>
      <c r="V114" s="21">
        <f t="shared" si="11"/>
        <v>15</v>
      </c>
      <c r="W114" s="25">
        <f t="shared" si="10"/>
        <v>6.75</v>
      </c>
      <c r="X114" s="21"/>
      <c r="Y114" s="21"/>
      <c r="Z114" s="21" t="s">
        <v>383</v>
      </c>
      <c r="AA114" s="21">
        <v>2</v>
      </c>
      <c r="AB114" s="20">
        <f t="shared" si="8"/>
        <v>0.2</v>
      </c>
      <c r="AC114" s="25">
        <f t="shared" si="9"/>
        <v>45.762500000000003</v>
      </c>
      <c r="AD114" s="21"/>
      <c r="AE114" s="30"/>
    </row>
    <row r="115" spans="1:31" s="2" customFormat="1">
      <c r="A115" s="19">
        <v>113</v>
      </c>
      <c r="B115" s="21">
        <v>2022211362</v>
      </c>
      <c r="C115" s="21" t="s">
        <v>384</v>
      </c>
      <c r="D115" s="21" t="s">
        <v>27</v>
      </c>
      <c r="E115" s="21" t="s">
        <v>158</v>
      </c>
      <c r="F115" s="21">
        <v>84.56</v>
      </c>
      <c r="G115" s="21">
        <f t="shared" si="7"/>
        <v>38.052</v>
      </c>
      <c r="H115" s="21"/>
      <c r="I115" s="21">
        <v>0</v>
      </c>
      <c r="J115" s="21"/>
      <c r="K115" s="21">
        <v>0</v>
      </c>
      <c r="L115" s="21"/>
      <c r="M115" s="21">
        <v>0</v>
      </c>
      <c r="N115" s="21"/>
      <c r="O115" s="21">
        <v>0</v>
      </c>
      <c r="P115" s="21"/>
      <c r="Q115" s="21">
        <v>0</v>
      </c>
      <c r="R115" s="21"/>
      <c r="S115" s="21">
        <v>0</v>
      </c>
      <c r="T115" s="21" t="s">
        <v>385</v>
      </c>
      <c r="U115" s="21">
        <v>7</v>
      </c>
      <c r="V115" s="21">
        <f t="shared" si="11"/>
        <v>7</v>
      </c>
      <c r="W115" s="25">
        <f t="shared" si="10"/>
        <v>3.15</v>
      </c>
      <c r="X115" s="23" t="s">
        <v>386</v>
      </c>
      <c r="Y115" s="21"/>
      <c r="Z115" s="21"/>
      <c r="AA115" s="21">
        <v>3</v>
      </c>
      <c r="AB115" s="20">
        <f t="shared" si="8"/>
        <v>0.30000000000000004</v>
      </c>
      <c r="AC115" s="25">
        <f t="shared" si="9"/>
        <v>41.502000000000002</v>
      </c>
      <c r="AD115" s="21"/>
      <c r="AE115" s="30"/>
    </row>
    <row r="116" spans="1:31" s="2" customFormat="1" ht="63.75">
      <c r="A116" s="19">
        <v>114</v>
      </c>
      <c r="B116" s="21">
        <v>2022211375</v>
      </c>
      <c r="C116" s="21" t="s">
        <v>387</v>
      </c>
      <c r="D116" s="21" t="s">
        <v>27</v>
      </c>
      <c r="E116" s="21" t="s">
        <v>161</v>
      </c>
      <c r="F116" s="21">
        <v>86.63</v>
      </c>
      <c r="G116" s="21">
        <f t="shared" si="7"/>
        <v>38.983499999999999</v>
      </c>
      <c r="H116" s="21"/>
      <c r="I116" s="21">
        <v>0</v>
      </c>
      <c r="J116" s="21"/>
      <c r="K116" s="21">
        <v>0</v>
      </c>
      <c r="L116" s="21"/>
      <c r="M116" s="21">
        <v>0</v>
      </c>
      <c r="N116" s="21"/>
      <c r="O116" s="21">
        <v>0</v>
      </c>
      <c r="P116" s="21"/>
      <c r="Q116" s="21">
        <v>0</v>
      </c>
      <c r="R116" s="21"/>
      <c r="S116" s="21">
        <v>0</v>
      </c>
      <c r="T116" s="21" t="s">
        <v>388</v>
      </c>
      <c r="U116" s="21">
        <v>22</v>
      </c>
      <c r="V116" s="21">
        <f t="shared" si="11"/>
        <v>22</v>
      </c>
      <c r="W116" s="25">
        <f t="shared" si="10"/>
        <v>9.9</v>
      </c>
      <c r="X116" s="21"/>
      <c r="Y116" s="21"/>
      <c r="Z116" s="21" t="s">
        <v>389</v>
      </c>
      <c r="AA116" s="21">
        <v>10</v>
      </c>
      <c r="AB116" s="20">
        <f t="shared" si="8"/>
        <v>1</v>
      </c>
      <c r="AC116" s="25">
        <f t="shared" si="9"/>
        <v>49.883499999999998</v>
      </c>
      <c r="AD116" s="21"/>
      <c r="AE116" s="30"/>
    </row>
    <row r="117" spans="1:31" s="2" customFormat="1" ht="102">
      <c r="A117" s="19">
        <v>115</v>
      </c>
      <c r="B117" s="21">
        <v>2022211285</v>
      </c>
      <c r="C117" s="21" t="s">
        <v>390</v>
      </c>
      <c r="D117" s="21" t="s">
        <v>27</v>
      </c>
      <c r="E117" s="21" t="s">
        <v>391</v>
      </c>
      <c r="F117" s="21">
        <v>83.84</v>
      </c>
      <c r="G117" s="21">
        <f t="shared" si="7"/>
        <v>37.728000000000002</v>
      </c>
      <c r="H117" s="21"/>
      <c r="I117" s="21">
        <v>0</v>
      </c>
      <c r="J117" s="21"/>
      <c r="K117" s="21">
        <v>0</v>
      </c>
      <c r="L117" s="21"/>
      <c r="M117" s="21">
        <v>0</v>
      </c>
      <c r="N117" s="21"/>
      <c r="O117" s="21">
        <v>0</v>
      </c>
      <c r="P117" s="21" t="s">
        <v>392</v>
      </c>
      <c r="Q117" s="21">
        <v>1</v>
      </c>
      <c r="R117" s="21"/>
      <c r="S117" s="21">
        <v>0</v>
      </c>
      <c r="T117" s="21" t="s">
        <v>144</v>
      </c>
      <c r="U117" s="21">
        <v>0</v>
      </c>
      <c r="V117" s="21">
        <f t="shared" si="11"/>
        <v>1</v>
      </c>
      <c r="W117" s="25">
        <f t="shared" si="10"/>
        <v>0.45</v>
      </c>
      <c r="X117" s="21"/>
      <c r="Y117" s="21"/>
      <c r="Z117" s="21"/>
      <c r="AA117" s="21">
        <v>0</v>
      </c>
      <c r="AB117" s="20">
        <f t="shared" si="8"/>
        <v>0</v>
      </c>
      <c r="AC117" s="25">
        <f t="shared" si="9"/>
        <v>38.178000000000004</v>
      </c>
      <c r="AD117" s="21"/>
      <c r="AE117" s="30"/>
    </row>
    <row r="118" spans="1:31" s="7" customFormat="1">
      <c r="A118" s="19">
        <v>116</v>
      </c>
      <c r="B118" s="22">
        <v>2022211292</v>
      </c>
      <c r="C118" s="22" t="s">
        <v>393</v>
      </c>
      <c r="D118" s="21" t="s">
        <v>27</v>
      </c>
      <c r="E118" s="22" t="s">
        <v>394</v>
      </c>
      <c r="F118" s="22">
        <v>87.55</v>
      </c>
      <c r="G118" s="21">
        <f t="shared" si="7"/>
        <v>39.397500000000001</v>
      </c>
      <c r="H118" s="22"/>
      <c r="I118" s="21">
        <v>0</v>
      </c>
      <c r="J118" s="22"/>
      <c r="K118" s="21">
        <v>0</v>
      </c>
      <c r="L118" s="22"/>
      <c r="M118" s="21">
        <v>0</v>
      </c>
      <c r="N118" s="22"/>
      <c r="O118" s="21">
        <v>0</v>
      </c>
      <c r="P118" s="22"/>
      <c r="Q118" s="22" t="s">
        <v>395</v>
      </c>
      <c r="R118" s="22"/>
      <c r="S118" s="21">
        <v>0</v>
      </c>
      <c r="T118" s="22" t="s">
        <v>396</v>
      </c>
      <c r="U118" s="22">
        <v>10</v>
      </c>
      <c r="V118" s="21">
        <f t="shared" si="11"/>
        <v>10</v>
      </c>
      <c r="W118" s="25">
        <f t="shared" si="10"/>
        <v>4.5</v>
      </c>
      <c r="X118" s="22"/>
      <c r="Y118" s="22"/>
      <c r="Z118" s="22"/>
      <c r="AA118" s="22">
        <v>0</v>
      </c>
      <c r="AB118" s="20">
        <f t="shared" si="8"/>
        <v>0</v>
      </c>
      <c r="AC118" s="25">
        <f t="shared" si="9"/>
        <v>43.897500000000001</v>
      </c>
      <c r="AD118" s="21"/>
    </row>
    <row r="119" spans="1:31" s="8" customFormat="1">
      <c r="A119" s="19">
        <v>117</v>
      </c>
      <c r="B119" s="22" t="s">
        <v>397</v>
      </c>
      <c r="C119" s="22" t="s">
        <v>398</v>
      </c>
      <c r="D119" s="21" t="s">
        <v>27</v>
      </c>
      <c r="E119" s="22" t="s">
        <v>28</v>
      </c>
      <c r="F119" s="22">
        <v>81.540000000000006</v>
      </c>
      <c r="G119" s="21">
        <f t="shared" si="7"/>
        <v>36.693000000000005</v>
      </c>
      <c r="H119" s="22"/>
      <c r="I119" s="21">
        <v>0</v>
      </c>
      <c r="J119" s="22"/>
      <c r="K119" s="21">
        <v>0</v>
      </c>
      <c r="L119" s="22"/>
      <c r="M119" s="21">
        <v>0</v>
      </c>
      <c r="N119" s="22"/>
      <c r="O119" s="21">
        <v>0</v>
      </c>
      <c r="P119" s="22"/>
      <c r="Q119" s="22" t="s">
        <v>395</v>
      </c>
      <c r="R119" s="22"/>
      <c r="S119" s="21">
        <v>0</v>
      </c>
      <c r="T119" s="22" t="s">
        <v>399</v>
      </c>
      <c r="U119" s="22">
        <v>7</v>
      </c>
      <c r="V119" s="21">
        <f t="shared" si="11"/>
        <v>7</v>
      </c>
      <c r="W119" s="25">
        <f t="shared" si="10"/>
        <v>3.15</v>
      </c>
      <c r="X119" s="22"/>
      <c r="Y119" s="22"/>
      <c r="Z119" s="22"/>
      <c r="AA119" s="22" t="s">
        <v>395</v>
      </c>
      <c r="AB119" s="20">
        <f t="shared" si="8"/>
        <v>0</v>
      </c>
      <c r="AC119" s="25">
        <f t="shared" si="9"/>
        <v>39.843000000000004</v>
      </c>
      <c r="AD119" s="22"/>
      <c r="AE119" s="7"/>
    </row>
    <row r="120" spans="1:31" s="7" customFormat="1" ht="25.5">
      <c r="A120" s="19">
        <v>118</v>
      </c>
      <c r="B120" s="22">
        <v>2022211350</v>
      </c>
      <c r="C120" s="22" t="s">
        <v>400</v>
      </c>
      <c r="D120" s="21" t="s">
        <v>27</v>
      </c>
      <c r="E120" s="22" t="s">
        <v>337</v>
      </c>
      <c r="F120" s="22">
        <v>81.900000000000006</v>
      </c>
      <c r="G120" s="21">
        <f t="shared" si="7"/>
        <v>36.855000000000004</v>
      </c>
      <c r="H120" s="22"/>
      <c r="I120" s="21">
        <v>0</v>
      </c>
      <c r="J120" s="22"/>
      <c r="K120" s="21">
        <v>0</v>
      </c>
      <c r="L120" s="22"/>
      <c r="M120" s="21">
        <v>0</v>
      </c>
      <c r="N120" s="22"/>
      <c r="O120" s="21">
        <v>0</v>
      </c>
      <c r="P120" s="22"/>
      <c r="Q120" s="22" t="s">
        <v>395</v>
      </c>
      <c r="R120" s="22"/>
      <c r="S120" s="21">
        <v>0</v>
      </c>
      <c r="T120" s="22" t="s">
        <v>401</v>
      </c>
      <c r="U120" s="22">
        <v>20</v>
      </c>
      <c r="V120" s="21">
        <f t="shared" si="11"/>
        <v>20</v>
      </c>
      <c r="W120" s="25">
        <f t="shared" si="10"/>
        <v>9</v>
      </c>
      <c r="X120" s="22" t="s">
        <v>402</v>
      </c>
      <c r="Y120" s="22"/>
      <c r="Z120" s="22"/>
      <c r="AA120" s="22">
        <v>1</v>
      </c>
      <c r="AB120" s="20">
        <f t="shared" si="8"/>
        <v>0.1</v>
      </c>
      <c r="AC120" s="25">
        <f t="shared" si="9"/>
        <v>45.955000000000005</v>
      </c>
      <c r="AD120" s="21"/>
    </row>
    <row r="121" spans="1:31" s="7" customFormat="1">
      <c r="A121" s="19">
        <v>119</v>
      </c>
      <c r="B121" s="22" t="s">
        <v>403</v>
      </c>
      <c r="C121" s="22" t="s">
        <v>404</v>
      </c>
      <c r="D121" s="21" t="s">
        <v>27</v>
      </c>
      <c r="E121" s="22" t="s">
        <v>196</v>
      </c>
      <c r="F121" s="22">
        <v>84.95</v>
      </c>
      <c r="G121" s="21">
        <f t="shared" si="7"/>
        <v>38.227499999999999</v>
      </c>
      <c r="H121" s="22"/>
      <c r="I121" s="21">
        <v>0</v>
      </c>
      <c r="J121" s="22"/>
      <c r="K121" s="21">
        <v>0</v>
      </c>
      <c r="L121" s="22"/>
      <c r="M121" s="21">
        <v>0</v>
      </c>
      <c r="N121" s="22"/>
      <c r="O121" s="21">
        <v>0</v>
      </c>
      <c r="P121" s="22"/>
      <c r="Q121" s="22" t="s">
        <v>395</v>
      </c>
      <c r="R121" s="22"/>
      <c r="S121" s="21">
        <v>0</v>
      </c>
      <c r="T121" s="22"/>
      <c r="U121" s="22" t="s">
        <v>395</v>
      </c>
      <c r="V121" s="21">
        <f t="shared" si="11"/>
        <v>0</v>
      </c>
      <c r="W121" s="25">
        <f t="shared" si="10"/>
        <v>0</v>
      </c>
      <c r="X121" s="22"/>
      <c r="Y121" s="22"/>
      <c r="Z121" s="22"/>
      <c r="AA121" s="22" t="s">
        <v>395</v>
      </c>
      <c r="AB121" s="20">
        <f t="shared" si="8"/>
        <v>0</v>
      </c>
      <c r="AC121" s="25">
        <f t="shared" si="9"/>
        <v>38.227499999999999</v>
      </c>
      <c r="AD121" s="22"/>
    </row>
    <row r="122" spans="1:31" s="7" customFormat="1" ht="25.5">
      <c r="A122" s="19">
        <v>120</v>
      </c>
      <c r="B122" s="22">
        <v>2022211335</v>
      </c>
      <c r="C122" s="22" t="s">
        <v>405</v>
      </c>
      <c r="D122" s="21" t="s">
        <v>27</v>
      </c>
      <c r="E122" s="22" t="s">
        <v>228</v>
      </c>
      <c r="F122" s="22">
        <v>81.33</v>
      </c>
      <c r="G122" s="21">
        <f t="shared" si="7"/>
        <v>36.598500000000001</v>
      </c>
      <c r="H122" s="22">
        <v>0</v>
      </c>
      <c r="I122" s="21">
        <v>0</v>
      </c>
      <c r="J122" s="22">
        <v>0</v>
      </c>
      <c r="K122" s="21">
        <v>0</v>
      </c>
      <c r="L122" s="22">
        <v>0</v>
      </c>
      <c r="M122" s="21">
        <v>0</v>
      </c>
      <c r="N122" s="22">
        <v>0</v>
      </c>
      <c r="O122" s="21">
        <v>0</v>
      </c>
      <c r="P122" s="22">
        <v>0</v>
      </c>
      <c r="Q122" s="22">
        <v>0</v>
      </c>
      <c r="R122" s="22">
        <v>0</v>
      </c>
      <c r="S122" s="21">
        <v>0</v>
      </c>
      <c r="T122" s="22" t="s">
        <v>406</v>
      </c>
      <c r="U122" s="22">
        <v>14</v>
      </c>
      <c r="V122" s="21">
        <f t="shared" si="11"/>
        <v>14</v>
      </c>
      <c r="W122" s="25">
        <f t="shared" si="10"/>
        <v>6.3</v>
      </c>
      <c r="X122" s="22">
        <v>0</v>
      </c>
      <c r="Y122" s="22">
        <v>0</v>
      </c>
      <c r="Z122" s="22">
        <v>0</v>
      </c>
      <c r="AA122" s="22">
        <v>0</v>
      </c>
      <c r="AB122" s="20">
        <f t="shared" si="8"/>
        <v>0</v>
      </c>
      <c r="AC122" s="25">
        <f t="shared" si="9"/>
        <v>42.898499999999999</v>
      </c>
      <c r="AD122" s="22"/>
    </row>
    <row r="123" spans="1:31" s="9" customFormat="1" ht="12.75">
      <c r="A123" s="19">
        <v>121</v>
      </c>
      <c r="B123" s="22">
        <v>2022211331</v>
      </c>
      <c r="C123" s="22" t="s">
        <v>407</v>
      </c>
      <c r="D123" s="21" t="s">
        <v>27</v>
      </c>
      <c r="E123" s="22" t="s">
        <v>240</v>
      </c>
      <c r="F123" s="22">
        <v>82.47</v>
      </c>
      <c r="G123" s="21">
        <f t="shared" si="7"/>
        <v>37.111499999999999</v>
      </c>
      <c r="H123" s="22" t="s">
        <v>166</v>
      </c>
      <c r="I123" s="21">
        <v>0</v>
      </c>
      <c r="J123" s="22" t="s">
        <v>166</v>
      </c>
      <c r="K123" s="21">
        <v>0</v>
      </c>
      <c r="L123" s="22" t="s">
        <v>166</v>
      </c>
      <c r="M123" s="21">
        <v>0</v>
      </c>
      <c r="N123" s="22" t="s">
        <v>166</v>
      </c>
      <c r="O123" s="21">
        <v>0</v>
      </c>
      <c r="P123" s="22" t="s">
        <v>166</v>
      </c>
      <c r="Q123" s="22">
        <v>0</v>
      </c>
      <c r="R123" s="22" t="s">
        <v>166</v>
      </c>
      <c r="S123" s="21">
        <v>0</v>
      </c>
      <c r="T123" s="22" t="s">
        <v>408</v>
      </c>
      <c r="U123" s="22">
        <v>5</v>
      </c>
      <c r="V123" s="21">
        <f t="shared" si="11"/>
        <v>5</v>
      </c>
      <c r="W123" s="25">
        <f t="shared" si="10"/>
        <v>2.25</v>
      </c>
      <c r="X123" s="22" t="s">
        <v>166</v>
      </c>
      <c r="Y123" s="22" t="s">
        <v>166</v>
      </c>
      <c r="Z123" s="22" t="s">
        <v>166</v>
      </c>
      <c r="AA123" s="22">
        <v>0</v>
      </c>
      <c r="AB123" s="20">
        <f t="shared" si="8"/>
        <v>0</v>
      </c>
      <c r="AC123" s="25">
        <f t="shared" si="9"/>
        <v>39.361499999999999</v>
      </c>
      <c r="AD123" s="22"/>
      <c r="AE123" s="31"/>
    </row>
    <row r="124" spans="1:31" s="10" customFormat="1" ht="12.75">
      <c r="A124" s="19">
        <v>122</v>
      </c>
      <c r="B124" s="21">
        <v>2022211349</v>
      </c>
      <c r="C124" s="21" t="s">
        <v>409</v>
      </c>
      <c r="D124" s="21" t="s">
        <v>27</v>
      </c>
      <c r="E124" s="21" t="s">
        <v>196</v>
      </c>
      <c r="F124" s="21">
        <v>86.44</v>
      </c>
      <c r="G124" s="21">
        <f t="shared" si="7"/>
        <v>38.898000000000003</v>
      </c>
      <c r="H124" s="21"/>
      <c r="I124" s="21">
        <v>0</v>
      </c>
      <c r="J124" s="21"/>
      <c r="K124" s="21">
        <v>0</v>
      </c>
      <c r="L124" s="21"/>
      <c r="M124" s="21">
        <v>0</v>
      </c>
      <c r="N124" s="21"/>
      <c r="O124" s="21">
        <v>0</v>
      </c>
      <c r="P124" s="21"/>
      <c r="Q124" s="21">
        <v>0</v>
      </c>
      <c r="R124" s="21"/>
      <c r="S124" s="21">
        <v>0</v>
      </c>
      <c r="T124" s="21" t="s">
        <v>410</v>
      </c>
      <c r="U124" s="21">
        <v>10</v>
      </c>
      <c r="V124" s="21">
        <f t="shared" ref="V124:V152" si="12">U124+S124+Q124+O124+M124+K124+I124</f>
        <v>10</v>
      </c>
      <c r="W124" s="25">
        <f t="shared" si="10"/>
        <v>4.5</v>
      </c>
      <c r="X124" s="21"/>
      <c r="Y124" s="21"/>
      <c r="Z124" s="21"/>
      <c r="AA124" s="21">
        <v>0</v>
      </c>
      <c r="AB124" s="20">
        <f t="shared" si="8"/>
        <v>0</v>
      </c>
      <c r="AC124" s="25">
        <f t="shared" si="9"/>
        <v>43.398000000000003</v>
      </c>
      <c r="AD124" s="21"/>
    </row>
    <row r="125" spans="1:31" s="10" customFormat="1" ht="161.1" customHeight="1">
      <c r="A125" s="19">
        <v>123</v>
      </c>
      <c r="B125" s="21">
        <v>2022211338</v>
      </c>
      <c r="C125" s="21" t="s">
        <v>411</v>
      </c>
      <c r="D125" s="21" t="s">
        <v>27</v>
      </c>
      <c r="E125" s="21" t="s">
        <v>228</v>
      </c>
      <c r="F125" s="21">
        <v>86.02</v>
      </c>
      <c r="G125" s="21">
        <f t="shared" si="7"/>
        <v>38.708999999999996</v>
      </c>
      <c r="H125" s="21"/>
      <c r="I125" s="21">
        <v>0</v>
      </c>
      <c r="J125" s="21"/>
      <c r="K125" s="21">
        <v>0</v>
      </c>
      <c r="L125" s="21"/>
      <c r="M125" s="21">
        <v>0</v>
      </c>
      <c r="N125" s="21"/>
      <c r="O125" s="21">
        <v>0</v>
      </c>
      <c r="P125" s="21"/>
      <c r="Q125" s="21">
        <v>0</v>
      </c>
      <c r="R125" s="21"/>
      <c r="S125" s="21">
        <v>0</v>
      </c>
      <c r="T125" s="21" t="s">
        <v>412</v>
      </c>
      <c r="U125" s="21">
        <v>22</v>
      </c>
      <c r="V125" s="21">
        <f t="shared" si="12"/>
        <v>22</v>
      </c>
      <c r="W125" s="25">
        <f t="shared" si="10"/>
        <v>9.9</v>
      </c>
      <c r="X125" s="21" t="s">
        <v>413</v>
      </c>
      <c r="Y125" s="21"/>
      <c r="Z125" s="21"/>
      <c r="AA125" s="21">
        <v>3</v>
      </c>
      <c r="AB125" s="20">
        <f t="shared" si="8"/>
        <v>0.30000000000000004</v>
      </c>
      <c r="AC125" s="25">
        <f t="shared" si="9"/>
        <v>48.908999999999999</v>
      </c>
      <c r="AD125" s="21"/>
    </row>
    <row r="126" spans="1:31" s="10" customFormat="1" ht="12.75">
      <c r="A126" s="19">
        <v>124</v>
      </c>
      <c r="B126" s="21">
        <v>2022211361</v>
      </c>
      <c r="C126" s="21" t="s">
        <v>414</v>
      </c>
      <c r="D126" s="21" t="s">
        <v>27</v>
      </c>
      <c r="E126" s="21" t="s">
        <v>415</v>
      </c>
      <c r="F126" s="21">
        <v>86.62</v>
      </c>
      <c r="G126" s="21">
        <f t="shared" si="7"/>
        <v>38.979000000000006</v>
      </c>
      <c r="H126" s="21"/>
      <c r="I126" s="21">
        <v>0</v>
      </c>
      <c r="J126" s="21"/>
      <c r="K126" s="21">
        <v>0</v>
      </c>
      <c r="L126" s="21"/>
      <c r="M126" s="21">
        <v>0</v>
      </c>
      <c r="N126" s="21"/>
      <c r="O126" s="21">
        <v>0</v>
      </c>
      <c r="P126" s="21"/>
      <c r="Q126" s="21">
        <v>0</v>
      </c>
      <c r="R126" s="21"/>
      <c r="S126" s="21">
        <v>0</v>
      </c>
      <c r="T126" s="21"/>
      <c r="U126" s="21">
        <v>0</v>
      </c>
      <c r="V126" s="21">
        <f t="shared" si="12"/>
        <v>0</v>
      </c>
      <c r="W126" s="25">
        <f t="shared" si="10"/>
        <v>0</v>
      </c>
      <c r="X126" s="21"/>
      <c r="Y126" s="21"/>
      <c r="Z126" s="21"/>
      <c r="AA126" s="21">
        <v>0</v>
      </c>
      <c r="AB126" s="20">
        <f t="shared" si="8"/>
        <v>0</v>
      </c>
      <c r="AC126" s="25">
        <f t="shared" si="9"/>
        <v>38.979000000000006</v>
      </c>
      <c r="AD126" s="21"/>
    </row>
    <row r="127" spans="1:31" s="10" customFormat="1" ht="161.1" customHeight="1">
      <c r="A127" s="19">
        <v>125</v>
      </c>
      <c r="B127" s="21">
        <v>2022211340</v>
      </c>
      <c r="C127" s="21" t="s">
        <v>416</v>
      </c>
      <c r="D127" s="21" t="s">
        <v>27</v>
      </c>
      <c r="E127" s="21" t="s">
        <v>346</v>
      </c>
      <c r="F127" s="21">
        <v>85.35</v>
      </c>
      <c r="G127" s="21">
        <f t="shared" si="7"/>
        <v>38.407499999999999</v>
      </c>
      <c r="H127" s="21"/>
      <c r="I127" s="21">
        <v>0</v>
      </c>
      <c r="J127" s="21"/>
      <c r="K127" s="21">
        <v>0</v>
      </c>
      <c r="L127" s="21"/>
      <c r="M127" s="21">
        <v>0</v>
      </c>
      <c r="N127" s="21"/>
      <c r="O127" s="21">
        <v>0</v>
      </c>
      <c r="P127" s="21"/>
      <c r="Q127" s="21">
        <v>0</v>
      </c>
      <c r="R127" s="21"/>
      <c r="S127" s="21">
        <v>0</v>
      </c>
      <c r="T127" s="21" t="s">
        <v>417</v>
      </c>
      <c r="U127" s="21">
        <v>15</v>
      </c>
      <c r="V127" s="21">
        <f t="shared" si="12"/>
        <v>15</v>
      </c>
      <c r="W127" s="25">
        <f t="shared" si="10"/>
        <v>6.75</v>
      </c>
      <c r="X127" s="21" t="s">
        <v>418</v>
      </c>
      <c r="Y127" s="21"/>
      <c r="Z127" s="21" t="s">
        <v>419</v>
      </c>
      <c r="AA127" s="21">
        <v>3</v>
      </c>
      <c r="AB127" s="20">
        <f t="shared" si="8"/>
        <v>0.30000000000000004</v>
      </c>
      <c r="AC127" s="25">
        <f t="shared" si="9"/>
        <v>45.457499999999996</v>
      </c>
      <c r="AD127" s="21"/>
    </row>
    <row r="128" spans="1:31" s="10" customFormat="1" ht="63.75">
      <c r="A128" s="19">
        <v>126</v>
      </c>
      <c r="B128" s="21">
        <v>2022211371</v>
      </c>
      <c r="C128" s="21" t="s">
        <v>420</v>
      </c>
      <c r="D128" s="21" t="s">
        <v>27</v>
      </c>
      <c r="E128" s="21" t="s">
        <v>161</v>
      </c>
      <c r="F128" s="21">
        <v>86.93</v>
      </c>
      <c r="G128" s="21">
        <f t="shared" si="7"/>
        <v>39.118500000000004</v>
      </c>
      <c r="H128" s="21"/>
      <c r="I128" s="21">
        <v>0</v>
      </c>
      <c r="J128" s="21"/>
      <c r="K128" s="21">
        <v>0</v>
      </c>
      <c r="L128" s="21"/>
      <c r="M128" s="21">
        <v>0</v>
      </c>
      <c r="N128" s="21"/>
      <c r="O128" s="21">
        <v>0</v>
      </c>
      <c r="P128" s="21" t="s">
        <v>421</v>
      </c>
      <c r="Q128" s="21">
        <v>10</v>
      </c>
      <c r="R128" s="21"/>
      <c r="S128" s="21">
        <v>0</v>
      </c>
      <c r="T128" s="21" t="s">
        <v>410</v>
      </c>
      <c r="U128" s="21">
        <v>10</v>
      </c>
      <c r="V128" s="21">
        <f t="shared" si="12"/>
        <v>20</v>
      </c>
      <c r="W128" s="25">
        <f t="shared" si="10"/>
        <v>9</v>
      </c>
      <c r="X128" s="21"/>
      <c r="Y128" s="21"/>
      <c r="Z128" s="21" t="s">
        <v>422</v>
      </c>
      <c r="AA128" s="21">
        <v>8.75</v>
      </c>
      <c r="AB128" s="20">
        <f t="shared" si="8"/>
        <v>0.875</v>
      </c>
      <c r="AC128" s="25">
        <f t="shared" si="9"/>
        <v>48.993500000000004</v>
      </c>
      <c r="AD128" s="21"/>
    </row>
    <row r="129" spans="1:30" s="10" customFormat="1" ht="12.75">
      <c r="A129" s="19">
        <v>127</v>
      </c>
      <c r="B129" s="21">
        <v>2022211342</v>
      </c>
      <c r="C129" s="21" t="s">
        <v>423</v>
      </c>
      <c r="D129" s="21" t="s">
        <v>27</v>
      </c>
      <c r="E129" s="21" t="s">
        <v>121</v>
      </c>
      <c r="F129" s="21">
        <v>83.48</v>
      </c>
      <c r="G129" s="21">
        <f t="shared" si="7"/>
        <v>37.566000000000003</v>
      </c>
      <c r="H129" s="21"/>
      <c r="I129" s="21">
        <v>0</v>
      </c>
      <c r="J129" s="21"/>
      <c r="K129" s="21">
        <v>0</v>
      </c>
      <c r="L129" s="21"/>
      <c r="M129" s="21">
        <v>0</v>
      </c>
      <c r="N129" s="21"/>
      <c r="O129" s="21">
        <v>0</v>
      </c>
      <c r="P129" s="21"/>
      <c r="Q129" s="21">
        <v>0</v>
      </c>
      <c r="R129" s="21"/>
      <c r="S129" s="21">
        <v>0</v>
      </c>
      <c r="T129" s="21" t="s">
        <v>408</v>
      </c>
      <c r="U129" s="21">
        <v>5</v>
      </c>
      <c r="V129" s="21">
        <f t="shared" si="12"/>
        <v>5</v>
      </c>
      <c r="W129" s="25">
        <f t="shared" si="10"/>
        <v>2.25</v>
      </c>
      <c r="X129" s="21" t="s">
        <v>424</v>
      </c>
      <c r="Y129" s="21"/>
      <c r="Z129" s="21" t="s">
        <v>425</v>
      </c>
      <c r="AA129" s="21">
        <v>7</v>
      </c>
      <c r="AB129" s="20">
        <f t="shared" si="8"/>
        <v>0.70000000000000007</v>
      </c>
      <c r="AC129" s="25">
        <f t="shared" si="9"/>
        <v>40.516000000000005</v>
      </c>
      <c r="AD129" s="21"/>
    </row>
    <row r="130" spans="1:30" s="10" customFormat="1" ht="12.75">
      <c r="A130" s="19">
        <v>128</v>
      </c>
      <c r="B130" s="22" t="s">
        <v>426</v>
      </c>
      <c r="C130" s="21" t="s">
        <v>427</v>
      </c>
      <c r="D130" s="21" t="s">
        <v>27</v>
      </c>
      <c r="E130" s="21" t="s">
        <v>100</v>
      </c>
      <c r="F130" s="21">
        <v>82.58</v>
      </c>
      <c r="G130" s="21">
        <f t="shared" si="7"/>
        <v>37.161000000000001</v>
      </c>
      <c r="H130" s="21"/>
      <c r="I130" s="21">
        <v>0</v>
      </c>
      <c r="J130" s="21"/>
      <c r="K130" s="21">
        <v>0</v>
      </c>
      <c r="L130" s="21"/>
      <c r="M130" s="21">
        <v>0</v>
      </c>
      <c r="N130" s="21"/>
      <c r="O130" s="21">
        <v>0</v>
      </c>
      <c r="P130" s="21"/>
      <c r="Q130" s="21">
        <v>0</v>
      </c>
      <c r="R130" s="21"/>
      <c r="S130" s="21">
        <v>0</v>
      </c>
      <c r="T130" s="21" t="s">
        <v>428</v>
      </c>
      <c r="U130" s="21">
        <v>5</v>
      </c>
      <c r="V130" s="21">
        <f t="shared" si="12"/>
        <v>5</v>
      </c>
      <c r="W130" s="25">
        <f t="shared" si="10"/>
        <v>2.25</v>
      </c>
      <c r="X130" s="21"/>
      <c r="Y130" s="21"/>
      <c r="Z130" s="21"/>
      <c r="AA130" s="21">
        <v>0</v>
      </c>
      <c r="AB130" s="20">
        <f t="shared" si="8"/>
        <v>0</v>
      </c>
      <c r="AC130" s="25">
        <f t="shared" si="9"/>
        <v>39.411000000000001</v>
      </c>
      <c r="AD130" s="21"/>
    </row>
    <row r="131" spans="1:30" s="10" customFormat="1" ht="12.75">
      <c r="A131" s="19">
        <v>129</v>
      </c>
      <c r="B131" s="22">
        <v>2022211346</v>
      </c>
      <c r="C131" s="21" t="s">
        <v>429</v>
      </c>
      <c r="D131" s="21" t="s">
        <v>27</v>
      </c>
      <c r="E131" s="21" t="s">
        <v>394</v>
      </c>
      <c r="F131" s="21">
        <v>83.38</v>
      </c>
      <c r="G131" s="21">
        <f t="shared" ref="G131:G152" si="13">F131*0.45</f>
        <v>37.521000000000001</v>
      </c>
      <c r="H131" s="21"/>
      <c r="I131" s="21">
        <v>0</v>
      </c>
      <c r="J131" s="21"/>
      <c r="K131" s="21">
        <v>0</v>
      </c>
      <c r="L131" s="21"/>
      <c r="M131" s="21">
        <v>0</v>
      </c>
      <c r="N131" s="21"/>
      <c r="O131" s="21">
        <v>0</v>
      </c>
      <c r="P131" s="21"/>
      <c r="Q131" s="21">
        <v>0</v>
      </c>
      <c r="R131" s="21"/>
      <c r="S131" s="21">
        <v>0</v>
      </c>
      <c r="T131" s="21" t="s">
        <v>430</v>
      </c>
      <c r="U131" s="21">
        <v>10</v>
      </c>
      <c r="V131" s="21">
        <f t="shared" si="12"/>
        <v>10</v>
      </c>
      <c r="W131" s="25">
        <f t="shared" si="10"/>
        <v>4.5</v>
      </c>
      <c r="X131" s="21" t="s">
        <v>166</v>
      </c>
      <c r="Y131" s="21" t="s">
        <v>166</v>
      </c>
      <c r="Z131" s="21" t="s">
        <v>166</v>
      </c>
      <c r="AA131" s="21">
        <v>0</v>
      </c>
      <c r="AB131" s="20">
        <f t="shared" si="8"/>
        <v>0</v>
      </c>
      <c r="AC131" s="25">
        <f t="shared" si="9"/>
        <v>42.021000000000001</v>
      </c>
      <c r="AD131" s="21"/>
    </row>
    <row r="132" spans="1:30" s="10" customFormat="1" ht="12.75">
      <c r="A132" s="19">
        <v>130</v>
      </c>
      <c r="B132" s="21">
        <v>2022211372</v>
      </c>
      <c r="C132" s="21" t="s">
        <v>431</v>
      </c>
      <c r="D132" s="21" t="s">
        <v>27</v>
      </c>
      <c r="E132" s="21" t="s">
        <v>112</v>
      </c>
      <c r="F132" s="21">
        <v>83.73</v>
      </c>
      <c r="G132" s="21">
        <f t="shared" si="13"/>
        <v>37.6785</v>
      </c>
      <c r="H132" s="21"/>
      <c r="I132" s="21">
        <v>0</v>
      </c>
      <c r="J132" s="21"/>
      <c r="K132" s="21">
        <v>0</v>
      </c>
      <c r="L132" s="21"/>
      <c r="M132" s="21">
        <v>0</v>
      </c>
      <c r="N132" s="21"/>
      <c r="O132" s="21">
        <v>0</v>
      </c>
      <c r="P132" s="21"/>
      <c r="Q132" s="21">
        <v>0</v>
      </c>
      <c r="R132" s="21"/>
      <c r="S132" s="21">
        <v>0</v>
      </c>
      <c r="T132" s="21"/>
      <c r="U132" s="21">
        <v>0</v>
      </c>
      <c r="V132" s="21">
        <f t="shared" si="12"/>
        <v>0</v>
      </c>
      <c r="W132" s="25">
        <f t="shared" si="10"/>
        <v>0</v>
      </c>
      <c r="X132" s="21"/>
      <c r="Y132" s="21"/>
      <c r="Z132" s="21"/>
      <c r="AA132" s="21">
        <v>0</v>
      </c>
      <c r="AB132" s="20">
        <f t="shared" ref="AB132:AB181" si="14">AA132*0.1</f>
        <v>0</v>
      </c>
      <c r="AC132" s="25">
        <f t="shared" si="9"/>
        <v>37.6785</v>
      </c>
      <c r="AD132" s="21"/>
    </row>
    <row r="133" spans="1:30" s="10" customFormat="1" ht="12.75">
      <c r="A133" s="19">
        <v>131</v>
      </c>
      <c r="B133" s="21">
        <v>2022211360</v>
      </c>
      <c r="C133" s="21" t="s">
        <v>432</v>
      </c>
      <c r="D133" s="21" t="s">
        <v>27</v>
      </c>
      <c r="E133" s="21" t="s">
        <v>139</v>
      </c>
      <c r="F133" s="21">
        <v>83</v>
      </c>
      <c r="G133" s="21">
        <f t="shared" si="13"/>
        <v>37.35</v>
      </c>
      <c r="H133" s="21"/>
      <c r="I133" s="21">
        <v>0</v>
      </c>
      <c r="J133" s="21"/>
      <c r="K133" s="21">
        <v>0</v>
      </c>
      <c r="L133" s="21"/>
      <c r="M133" s="21">
        <v>0</v>
      </c>
      <c r="N133" s="21"/>
      <c r="O133" s="21">
        <v>0</v>
      </c>
      <c r="P133" s="21"/>
      <c r="Q133" s="21">
        <v>0</v>
      </c>
      <c r="R133" s="21"/>
      <c r="S133" s="21">
        <v>0</v>
      </c>
      <c r="T133" s="21"/>
      <c r="U133" s="21">
        <v>0</v>
      </c>
      <c r="V133" s="21">
        <f t="shared" si="12"/>
        <v>0</v>
      </c>
      <c r="W133" s="25">
        <f t="shared" si="10"/>
        <v>0</v>
      </c>
      <c r="X133" s="21"/>
      <c r="Y133" s="21"/>
      <c r="Z133" s="21"/>
      <c r="AA133" s="21">
        <v>0</v>
      </c>
      <c r="AB133" s="20">
        <f t="shared" si="14"/>
        <v>0</v>
      </c>
      <c r="AC133" s="25">
        <f t="shared" si="9"/>
        <v>37.35</v>
      </c>
      <c r="AD133" s="21"/>
    </row>
    <row r="134" spans="1:30" s="10" customFormat="1" ht="12.75">
      <c r="A134" s="19">
        <v>132</v>
      </c>
      <c r="B134" s="21">
        <v>2022211373</v>
      </c>
      <c r="C134" s="21" t="s">
        <v>433</v>
      </c>
      <c r="D134" s="21" t="s">
        <v>27</v>
      </c>
      <c r="E134" s="21" t="s">
        <v>394</v>
      </c>
      <c r="F134" s="21">
        <v>86.37</v>
      </c>
      <c r="G134" s="21">
        <f t="shared" si="13"/>
        <v>38.866500000000002</v>
      </c>
      <c r="H134" s="21"/>
      <c r="I134" s="21">
        <v>0</v>
      </c>
      <c r="J134" s="21"/>
      <c r="K134" s="21">
        <v>0</v>
      </c>
      <c r="L134" s="21"/>
      <c r="M134" s="21">
        <v>0</v>
      </c>
      <c r="N134" s="21"/>
      <c r="O134" s="21">
        <v>0</v>
      </c>
      <c r="P134" s="21"/>
      <c r="Q134" s="21">
        <v>0</v>
      </c>
      <c r="R134" s="21"/>
      <c r="S134" s="21">
        <v>0</v>
      </c>
      <c r="T134" s="21" t="s">
        <v>434</v>
      </c>
      <c r="U134" s="21">
        <v>7</v>
      </c>
      <c r="V134" s="21">
        <f t="shared" si="12"/>
        <v>7</v>
      </c>
      <c r="W134" s="25">
        <f t="shared" si="10"/>
        <v>3.15</v>
      </c>
      <c r="X134" s="21" t="s">
        <v>435</v>
      </c>
      <c r="Y134" s="21"/>
      <c r="Z134" s="21"/>
      <c r="AA134" s="21">
        <v>2</v>
      </c>
      <c r="AB134" s="20">
        <f t="shared" si="14"/>
        <v>0.2</v>
      </c>
      <c r="AC134" s="25">
        <f t="shared" si="9"/>
        <v>42.216500000000003</v>
      </c>
      <c r="AD134" s="21"/>
    </row>
    <row r="135" spans="1:30" s="10" customFormat="1" ht="12.75">
      <c r="A135" s="19">
        <v>133</v>
      </c>
      <c r="B135" s="21">
        <v>2022211330</v>
      </c>
      <c r="C135" s="21" t="s">
        <v>436</v>
      </c>
      <c r="D135" s="21" t="s">
        <v>27</v>
      </c>
      <c r="E135" s="21" t="s">
        <v>437</v>
      </c>
      <c r="F135" s="21">
        <v>89.46</v>
      </c>
      <c r="G135" s="21">
        <f t="shared" si="13"/>
        <v>40.256999999999998</v>
      </c>
      <c r="H135" s="21"/>
      <c r="I135" s="21">
        <v>0</v>
      </c>
      <c r="J135" s="21"/>
      <c r="K135" s="21">
        <v>0</v>
      </c>
      <c r="L135" s="21"/>
      <c r="M135" s="21">
        <v>0</v>
      </c>
      <c r="N135" s="21"/>
      <c r="O135" s="21">
        <v>0</v>
      </c>
      <c r="P135" s="21"/>
      <c r="Q135" s="21">
        <v>0</v>
      </c>
      <c r="R135" s="21"/>
      <c r="S135" s="21">
        <v>0</v>
      </c>
      <c r="T135" s="21" t="s">
        <v>438</v>
      </c>
      <c r="U135" s="21">
        <v>5</v>
      </c>
      <c r="V135" s="21">
        <f t="shared" si="12"/>
        <v>5</v>
      </c>
      <c r="W135" s="25">
        <f t="shared" si="10"/>
        <v>2.25</v>
      </c>
      <c r="X135" s="21" t="s">
        <v>150</v>
      </c>
      <c r="Y135" s="21"/>
      <c r="Z135" s="21"/>
      <c r="AA135" s="21">
        <v>3</v>
      </c>
      <c r="AB135" s="20">
        <f t="shared" si="14"/>
        <v>0.30000000000000004</v>
      </c>
      <c r="AC135" s="25">
        <f t="shared" ref="AC135:AC181" si="15">AB135+W135+G135</f>
        <v>42.806999999999995</v>
      </c>
      <c r="AD135" s="21"/>
    </row>
    <row r="136" spans="1:30" s="10" customFormat="1" ht="12.75">
      <c r="A136" s="19">
        <v>134</v>
      </c>
      <c r="B136" s="22" t="s">
        <v>439</v>
      </c>
      <c r="C136" s="21" t="s">
        <v>440</v>
      </c>
      <c r="D136" s="21" t="s">
        <v>27</v>
      </c>
      <c r="E136" s="21" t="s">
        <v>441</v>
      </c>
      <c r="F136" s="21">
        <v>85.14</v>
      </c>
      <c r="G136" s="21">
        <f t="shared" si="13"/>
        <v>38.313000000000002</v>
      </c>
      <c r="H136" s="21"/>
      <c r="I136" s="21">
        <v>0</v>
      </c>
      <c r="J136" s="21"/>
      <c r="K136" s="21">
        <v>0</v>
      </c>
      <c r="L136" s="21"/>
      <c r="M136" s="21">
        <v>0</v>
      </c>
      <c r="N136" s="21"/>
      <c r="O136" s="21">
        <v>0</v>
      </c>
      <c r="P136" s="21"/>
      <c r="Q136" s="21">
        <v>0</v>
      </c>
      <c r="R136" s="21"/>
      <c r="S136" s="21">
        <v>0</v>
      </c>
      <c r="T136" s="21"/>
      <c r="U136" s="21">
        <v>0</v>
      </c>
      <c r="V136" s="21">
        <f t="shared" si="12"/>
        <v>0</v>
      </c>
      <c r="W136" s="25">
        <f t="shared" si="10"/>
        <v>0</v>
      </c>
      <c r="X136" s="21"/>
      <c r="Y136" s="21"/>
      <c r="Z136" s="21"/>
      <c r="AA136" s="21">
        <v>0</v>
      </c>
      <c r="AB136" s="20">
        <f t="shared" si="14"/>
        <v>0</v>
      </c>
      <c r="AC136" s="25">
        <f t="shared" si="15"/>
        <v>38.313000000000002</v>
      </c>
      <c r="AD136" s="21"/>
    </row>
    <row r="137" spans="1:30" s="10" customFormat="1" ht="51">
      <c r="A137" s="19">
        <v>135</v>
      </c>
      <c r="B137" s="21">
        <v>2022211347</v>
      </c>
      <c r="C137" s="21" t="s">
        <v>442</v>
      </c>
      <c r="D137" s="21" t="s">
        <v>27</v>
      </c>
      <c r="E137" s="21" t="s">
        <v>196</v>
      </c>
      <c r="F137" s="21">
        <v>88.12</v>
      </c>
      <c r="G137" s="21">
        <f t="shared" si="13"/>
        <v>39.654000000000003</v>
      </c>
      <c r="H137" s="21"/>
      <c r="I137" s="21">
        <v>0</v>
      </c>
      <c r="J137" s="21"/>
      <c r="K137" s="21">
        <v>0</v>
      </c>
      <c r="L137" s="21"/>
      <c r="M137" s="21">
        <v>0</v>
      </c>
      <c r="N137" s="21"/>
      <c r="O137" s="21">
        <v>0</v>
      </c>
      <c r="P137" s="21"/>
      <c r="Q137" s="21">
        <v>0</v>
      </c>
      <c r="R137" s="21"/>
      <c r="S137" s="21">
        <v>0</v>
      </c>
      <c r="T137" s="21" t="s">
        <v>443</v>
      </c>
      <c r="U137" s="21">
        <v>17</v>
      </c>
      <c r="V137" s="21">
        <f t="shared" si="12"/>
        <v>17</v>
      </c>
      <c r="W137" s="25">
        <f t="shared" si="10"/>
        <v>7.65</v>
      </c>
      <c r="X137" s="21" t="s">
        <v>444</v>
      </c>
      <c r="Y137" s="21"/>
      <c r="Z137" s="21" t="s">
        <v>445</v>
      </c>
      <c r="AA137" s="21">
        <v>10</v>
      </c>
      <c r="AB137" s="20">
        <f t="shared" si="14"/>
        <v>1</v>
      </c>
      <c r="AC137" s="25">
        <f t="shared" si="15"/>
        <v>48.304000000000002</v>
      </c>
      <c r="AD137" s="21"/>
    </row>
    <row r="138" spans="1:30" s="10" customFormat="1" ht="12.75">
      <c r="A138" s="19">
        <v>136</v>
      </c>
      <c r="B138" s="21">
        <v>2022211351</v>
      </c>
      <c r="C138" s="21" t="s">
        <v>446</v>
      </c>
      <c r="D138" s="21" t="s">
        <v>27</v>
      </c>
      <c r="E138" s="21" t="s">
        <v>128</v>
      </c>
      <c r="F138" s="21">
        <v>85.56</v>
      </c>
      <c r="G138" s="21">
        <f t="shared" si="13"/>
        <v>38.502000000000002</v>
      </c>
      <c r="H138" s="21"/>
      <c r="I138" s="21">
        <v>0</v>
      </c>
      <c r="J138" s="21"/>
      <c r="K138" s="21">
        <v>0</v>
      </c>
      <c r="L138" s="21"/>
      <c r="M138" s="21">
        <v>0</v>
      </c>
      <c r="N138" s="21"/>
      <c r="O138" s="21">
        <v>0</v>
      </c>
      <c r="P138" s="21"/>
      <c r="Q138" s="21">
        <v>0</v>
      </c>
      <c r="R138" s="21"/>
      <c r="S138" s="21">
        <v>0</v>
      </c>
      <c r="T138" s="21"/>
      <c r="U138" s="21">
        <v>0</v>
      </c>
      <c r="V138" s="21">
        <f t="shared" si="12"/>
        <v>0</v>
      </c>
      <c r="W138" s="25">
        <f t="shared" si="10"/>
        <v>0</v>
      </c>
      <c r="X138" s="21"/>
      <c r="Y138" s="21"/>
      <c r="Z138" s="21"/>
      <c r="AA138" s="21">
        <v>0</v>
      </c>
      <c r="AB138" s="20">
        <f t="shared" si="14"/>
        <v>0</v>
      </c>
      <c r="AC138" s="25">
        <f t="shared" si="15"/>
        <v>38.502000000000002</v>
      </c>
      <c r="AD138" s="21"/>
    </row>
    <row r="139" spans="1:30" s="10" customFormat="1" ht="331.5">
      <c r="A139" s="19">
        <v>137</v>
      </c>
      <c r="B139" s="21">
        <v>2022211381</v>
      </c>
      <c r="C139" s="21" t="s">
        <v>447</v>
      </c>
      <c r="D139" s="21" t="s">
        <v>27</v>
      </c>
      <c r="E139" s="21" t="s">
        <v>161</v>
      </c>
      <c r="F139" s="21">
        <v>84.63</v>
      </c>
      <c r="G139" s="21">
        <f t="shared" si="13"/>
        <v>38.083500000000001</v>
      </c>
      <c r="H139" s="32" t="s">
        <v>448</v>
      </c>
      <c r="I139" s="21">
        <v>0</v>
      </c>
      <c r="J139" s="21"/>
      <c r="K139" s="21">
        <v>0</v>
      </c>
      <c r="L139" s="21"/>
      <c r="M139" s="21">
        <v>0</v>
      </c>
      <c r="N139" s="21"/>
      <c r="O139" s="21">
        <v>0</v>
      </c>
      <c r="P139" s="21" t="s">
        <v>449</v>
      </c>
      <c r="Q139" s="21">
        <v>45</v>
      </c>
      <c r="R139" s="21" t="s">
        <v>450</v>
      </c>
      <c r="S139" s="21">
        <v>24</v>
      </c>
      <c r="T139" s="21" t="s">
        <v>451</v>
      </c>
      <c r="U139" s="21">
        <v>25</v>
      </c>
      <c r="V139" s="21">
        <f t="shared" si="12"/>
        <v>94</v>
      </c>
      <c r="W139" s="25">
        <f t="shared" si="10"/>
        <v>42.300000000000004</v>
      </c>
      <c r="X139" s="21"/>
      <c r="Y139" s="21"/>
      <c r="Z139" s="21"/>
      <c r="AA139" s="21">
        <v>0</v>
      </c>
      <c r="AB139" s="20">
        <f t="shared" si="14"/>
        <v>0</v>
      </c>
      <c r="AC139" s="25">
        <f t="shared" si="15"/>
        <v>80.383499999999998</v>
      </c>
      <c r="AD139" s="21"/>
    </row>
    <row r="140" spans="1:30" s="10" customFormat="1" ht="25.5">
      <c r="A140" s="19">
        <v>138</v>
      </c>
      <c r="B140" s="22" t="s">
        <v>452</v>
      </c>
      <c r="C140" s="21" t="s">
        <v>453</v>
      </c>
      <c r="D140" s="21" t="s">
        <v>27</v>
      </c>
      <c r="E140" s="21" t="s">
        <v>158</v>
      </c>
      <c r="F140" s="22" t="s">
        <v>454</v>
      </c>
      <c r="G140" s="21">
        <f t="shared" si="13"/>
        <v>38.159999999999997</v>
      </c>
      <c r="H140" s="21"/>
      <c r="I140" s="21">
        <v>0</v>
      </c>
      <c r="J140" s="21"/>
      <c r="K140" s="21">
        <v>0</v>
      </c>
      <c r="L140" s="21"/>
      <c r="M140" s="21">
        <v>0</v>
      </c>
      <c r="N140" s="21"/>
      <c r="O140" s="21">
        <v>0</v>
      </c>
      <c r="P140" s="21"/>
      <c r="Q140" s="21">
        <v>0</v>
      </c>
      <c r="R140" s="21"/>
      <c r="S140" s="21">
        <v>0</v>
      </c>
      <c r="T140" s="21" t="s">
        <v>455</v>
      </c>
      <c r="U140" s="22" t="s">
        <v>456</v>
      </c>
      <c r="V140" s="21">
        <f t="shared" si="12"/>
        <v>25</v>
      </c>
      <c r="W140" s="25">
        <f t="shared" ref="W140:W181" si="16">V140*0.45</f>
        <v>11.25</v>
      </c>
      <c r="X140" s="21" t="s">
        <v>457</v>
      </c>
      <c r="Y140" s="21"/>
      <c r="Z140" s="21" t="s">
        <v>458</v>
      </c>
      <c r="AA140" s="22" t="s">
        <v>459</v>
      </c>
      <c r="AB140" s="20">
        <f t="shared" si="14"/>
        <v>0.30000000000000004</v>
      </c>
      <c r="AC140" s="25">
        <f t="shared" si="15"/>
        <v>49.709999999999994</v>
      </c>
      <c r="AD140" s="21"/>
    </row>
    <row r="141" spans="1:30" s="10" customFormat="1" ht="12.75">
      <c r="A141" s="19">
        <v>139</v>
      </c>
      <c r="B141" s="21">
        <v>2022211376</v>
      </c>
      <c r="C141" s="21" t="s">
        <v>460</v>
      </c>
      <c r="D141" s="21" t="s">
        <v>27</v>
      </c>
      <c r="E141" s="21" t="s">
        <v>461</v>
      </c>
      <c r="F141" s="21">
        <v>81.510000000000005</v>
      </c>
      <c r="G141" s="21">
        <f t="shared" si="13"/>
        <v>36.679500000000004</v>
      </c>
      <c r="H141" s="21"/>
      <c r="I141" s="21">
        <v>0</v>
      </c>
      <c r="J141" s="21"/>
      <c r="K141" s="21">
        <v>0</v>
      </c>
      <c r="L141" s="21"/>
      <c r="M141" s="21">
        <v>0</v>
      </c>
      <c r="N141" s="21"/>
      <c r="O141" s="21">
        <v>0</v>
      </c>
      <c r="P141" s="21"/>
      <c r="Q141" s="21">
        <v>0</v>
      </c>
      <c r="R141" s="21"/>
      <c r="S141" s="21">
        <v>0</v>
      </c>
      <c r="T141" s="21"/>
      <c r="U141" s="21">
        <v>0</v>
      </c>
      <c r="V141" s="21">
        <f t="shared" si="12"/>
        <v>0</v>
      </c>
      <c r="W141" s="25">
        <f t="shared" si="16"/>
        <v>0</v>
      </c>
      <c r="X141" s="21"/>
      <c r="Y141" s="21"/>
      <c r="Z141" s="21"/>
      <c r="AA141" s="21">
        <v>0</v>
      </c>
      <c r="AB141" s="20">
        <f t="shared" si="14"/>
        <v>0</v>
      </c>
      <c r="AC141" s="25">
        <f t="shared" si="15"/>
        <v>36.679500000000004</v>
      </c>
      <c r="AD141" s="21"/>
    </row>
    <row r="142" spans="1:30" s="10" customFormat="1" ht="51">
      <c r="A142" s="19">
        <v>140</v>
      </c>
      <c r="B142" s="21">
        <v>2022211324</v>
      </c>
      <c r="C142" s="21" t="s">
        <v>462</v>
      </c>
      <c r="D142" s="21" t="s">
        <v>27</v>
      </c>
      <c r="E142" s="21" t="s">
        <v>283</v>
      </c>
      <c r="F142" s="21">
        <v>85.27</v>
      </c>
      <c r="G142" s="21">
        <f t="shared" si="13"/>
        <v>38.371499999999997</v>
      </c>
      <c r="H142" s="21"/>
      <c r="I142" s="21">
        <v>0</v>
      </c>
      <c r="J142" s="21"/>
      <c r="K142" s="21">
        <v>0</v>
      </c>
      <c r="L142" s="21"/>
      <c r="M142" s="21">
        <v>0</v>
      </c>
      <c r="N142" s="21"/>
      <c r="O142" s="21">
        <v>0</v>
      </c>
      <c r="P142" s="21"/>
      <c r="Q142" s="21">
        <v>0</v>
      </c>
      <c r="R142" s="21"/>
      <c r="S142" s="21">
        <v>0</v>
      </c>
      <c r="T142" s="21" t="s">
        <v>463</v>
      </c>
      <c r="U142" s="21">
        <v>20</v>
      </c>
      <c r="V142" s="21">
        <f t="shared" si="12"/>
        <v>20</v>
      </c>
      <c r="W142" s="25">
        <f t="shared" si="16"/>
        <v>9</v>
      </c>
      <c r="X142" s="21"/>
      <c r="Y142" s="21"/>
      <c r="Z142" s="21" t="s">
        <v>464</v>
      </c>
      <c r="AA142" s="21">
        <v>10</v>
      </c>
      <c r="AB142" s="20">
        <f t="shared" si="14"/>
        <v>1</v>
      </c>
      <c r="AC142" s="25">
        <f t="shared" si="15"/>
        <v>48.371499999999997</v>
      </c>
      <c r="AD142" s="21"/>
    </row>
    <row r="143" spans="1:30" s="10" customFormat="1" ht="25.5">
      <c r="A143" s="19">
        <v>141</v>
      </c>
      <c r="B143" s="21">
        <v>2022211377</v>
      </c>
      <c r="C143" s="21" t="s">
        <v>465</v>
      </c>
      <c r="D143" s="21" t="s">
        <v>27</v>
      </c>
      <c r="E143" s="21" t="s">
        <v>286</v>
      </c>
      <c r="F143" s="21">
        <v>89.23</v>
      </c>
      <c r="G143" s="21">
        <f t="shared" si="13"/>
        <v>40.153500000000001</v>
      </c>
      <c r="H143" s="21"/>
      <c r="I143" s="21">
        <v>0</v>
      </c>
      <c r="J143" s="21"/>
      <c r="K143" s="21">
        <v>0</v>
      </c>
      <c r="L143" s="21"/>
      <c r="M143" s="21">
        <v>0</v>
      </c>
      <c r="N143" s="21"/>
      <c r="O143" s="21">
        <v>0</v>
      </c>
      <c r="P143" s="21"/>
      <c r="Q143" s="21">
        <v>0</v>
      </c>
      <c r="R143" s="21"/>
      <c r="S143" s="21">
        <v>0</v>
      </c>
      <c r="T143" s="21" t="s">
        <v>466</v>
      </c>
      <c r="U143" s="21">
        <v>10</v>
      </c>
      <c r="V143" s="21">
        <f t="shared" si="12"/>
        <v>10</v>
      </c>
      <c r="W143" s="25">
        <f t="shared" si="16"/>
        <v>4.5</v>
      </c>
      <c r="X143" s="21" t="s">
        <v>467</v>
      </c>
      <c r="Y143" s="21"/>
      <c r="Z143" s="21" t="s">
        <v>468</v>
      </c>
      <c r="AA143" s="21">
        <v>5.75</v>
      </c>
      <c r="AB143" s="20">
        <f t="shared" si="14"/>
        <v>0.57500000000000007</v>
      </c>
      <c r="AC143" s="25">
        <f t="shared" si="15"/>
        <v>45.228500000000004</v>
      </c>
      <c r="AD143" s="21"/>
    </row>
    <row r="144" spans="1:30" s="10" customFormat="1" ht="89.25">
      <c r="A144" s="19">
        <v>142</v>
      </c>
      <c r="B144" s="21">
        <v>2022211363</v>
      </c>
      <c r="C144" s="21" t="s">
        <v>469</v>
      </c>
      <c r="D144" s="21" t="s">
        <v>27</v>
      </c>
      <c r="E144" s="21" t="s">
        <v>128</v>
      </c>
      <c r="F144" s="21">
        <v>82.43</v>
      </c>
      <c r="G144" s="21">
        <f t="shared" si="13"/>
        <v>37.093500000000006</v>
      </c>
      <c r="H144" s="21"/>
      <c r="I144" s="21">
        <v>0</v>
      </c>
      <c r="J144" s="21"/>
      <c r="K144" s="21">
        <v>0</v>
      </c>
      <c r="L144" s="21"/>
      <c r="M144" s="21">
        <v>0</v>
      </c>
      <c r="N144" s="21"/>
      <c r="O144" s="21">
        <v>0</v>
      </c>
      <c r="P144" s="21"/>
      <c r="Q144" s="21">
        <v>0</v>
      </c>
      <c r="R144" s="21"/>
      <c r="S144" s="21">
        <v>0</v>
      </c>
      <c r="T144" s="21" t="s">
        <v>470</v>
      </c>
      <c r="U144" s="21">
        <v>14</v>
      </c>
      <c r="V144" s="21">
        <f t="shared" si="12"/>
        <v>14</v>
      </c>
      <c r="W144" s="25">
        <f t="shared" si="16"/>
        <v>6.3</v>
      </c>
      <c r="X144" s="21"/>
      <c r="Y144" s="21"/>
      <c r="Z144" s="21" t="s">
        <v>471</v>
      </c>
      <c r="AA144" s="21">
        <v>10</v>
      </c>
      <c r="AB144" s="20">
        <f t="shared" si="14"/>
        <v>1</v>
      </c>
      <c r="AC144" s="25">
        <f t="shared" si="15"/>
        <v>44.393500000000003</v>
      </c>
      <c r="AD144" s="21"/>
    </row>
    <row r="145" spans="1:30" s="10" customFormat="1" ht="12.75">
      <c r="A145" s="19">
        <v>143</v>
      </c>
      <c r="B145" s="21">
        <v>2022211357</v>
      </c>
      <c r="C145" s="21" t="s">
        <v>472</v>
      </c>
      <c r="D145" s="21" t="s">
        <v>27</v>
      </c>
      <c r="E145" s="21" t="s">
        <v>473</v>
      </c>
      <c r="F145" s="21">
        <v>82.76</v>
      </c>
      <c r="G145" s="21">
        <f t="shared" si="13"/>
        <v>37.242000000000004</v>
      </c>
      <c r="H145" s="21"/>
      <c r="I145" s="21">
        <v>0</v>
      </c>
      <c r="J145" s="21"/>
      <c r="K145" s="21">
        <v>0</v>
      </c>
      <c r="L145" s="21"/>
      <c r="M145" s="21">
        <v>0</v>
      </c>
      <c r="N145" s="21"/>
      <c r="O145" s="21">
        <v>0</v>
      </c>
      <c r="P145" s="21"/>
      <c r="Q145" s="21">
        <v>0</v>
      </c>
      <c r="R145" s="21"/>
      <c r="S145" s="21">
        <v>0</v>
      </c>
      <c r="T145" s="21" t="s">
        <v>126</v>
      </c>
      <c r="U145" s="21">
        <v>5</v>
      </c>
      <c r="V145" s="21">
        <f t="shared" si="12"/>
        <v>5</v>
      </c>
      <c r="W145" s="25">
        <f t="shared" si="16"/>
        <v>2.25</v>
      </c>
      <c r="X145" s="21"/>
      <c r="Y145" s="21"/>
      <c r="Z145" s="21"/>
      <c r="AA145" s="21">
        <v>0</v>
      </c>
      <c r="AB145" s="20">
        <f t="shared" si="14"/>
        <v>0</v>
      </c>
      <c r="AC145" s="25">
        <f t="shared" si="15"/>
        <v>39.492000000000004</v>
      </c>
      <c r="AD145" s="21"/>
    </row>
    <row r="146" spans="1:30" s="10" customFormat="1" ht="51">
      <c r="A146" s="19">
        <v>144</v>
      </c>
      <c r="B146" s="21">
        <v>2022211380</v>
      </c>
      <c r="C146" s="21" t="s">
        <v>474</v>
      </c>
      <c r="D146" s="21" t="s">
        <v>27</v>
      </c>
      <c r="E146" s="21" t="s">
        <v>286</v>
      </c>
      <c r="F146" s="21">
        <v>89.37</v>
      </c>
      <c r="G146" s="21">
        <f t="shared" si="13"/>
        <v>40.216500000000003</v>
      </c>
      <c r="H146" s="21"/>
      <c r="I146" s="21">
        <v>0</v>
      </c>
      <c r="J146" s="21"/>
      <c r="K146" s="21">
        <v>0</v>
      </c>
      <c r="L146" s="21"/>
      <c r="M146" s="21">
        <v>0</v>
      </c>
      <c r="N146" s="21"/>
      <c r="O146" s="21">
        <v>0</v>
      </c>
      <c r="P146" s="21"/>
      <c r="Q146" s="21">
        <v>0</v>
      </c>
      <c r="R146" s="21"/>
      <c r="S146" s="21">
        <v>0</v>
      </c>
      <c r="T146" s="21" t="s">
        <v>475</v>
      </c>
      <c r="U146" s="21">
        <v>19</v>
      </c>
      <c r="V146" s="21">
        <f t="shared" si="12"/>
        <v>19</v>
      </c>
      <c r="W146" s="25">
        <f t="shared" si="16"/>
        <v>8.5500000000000007</v>
      </c>
      <c r="X146" s="21"/>
      <c r="Y146" s="21"/>
      <c r="Z146" s="18" t="s">
        <v>476</v>
      </c>
      <c r="AA146" s="21">
        <v>9.75</v>
      </c>
      <c r="AB146" s="20">
        <f t="shared" si="14"/>
        <v>0.97500000000000009</v>
      </c>
      <c r="AC146" s="25">
        <f t="shared" si="15"/>
        <v>49.741500000000002</v>
      </c>
      <c r="AD146" s="21"/>
    </row>
    <row r="147" spans="1:30" s="10" customFormat="1" ht="12.75">
      <c r="A147" s="19">
        <v>145</v>
      </c>
      <c r="B147" s="21">
        <v>2022211241</v>
      </c>
      <c r="C147" s="21" t="s">
        <v>477</v>
      </c>
      <c r="D147" s="21" t="s">
        <v>27</v>
      </c>
      <c r="E147" s="21" t="s">
        <v>248</v>
      </c>
      <c r="F147" s="21">
        <v>87.21</v>
      </c>
      <c r="G147" s="21">
        <f t="shared" si="13"/>
        <v>39.244499999999995</v>
      </c>
      <c r="H147" s="21"/>
      <c r="I147" s="21">
        <v>0</v>
      </c>
      <c r="J147" s="21"/>
      <c r="K147" s="21">
        <v>0</v>
      </c>
      <c r="L147" s="21"/>
      <c r="M147" s="21">
        <v>0</v>
      </c>
      <c r="N147" s="21"/>
      <c r="O147" s="21">
        <v>0</v>
      </c>
      <c r="P147" s="21"/>
      <c r="Q147" s="21">
        <v>0</v>
      </c>
      <c r="R147" s="21"/>
      <c r="S147" s="21">
        <v>0</v>
      </c>
      <c r="T147" s="21" t="s">
        <v>478</v>
      </c>
      <c r="U147" s="21">
        <v>10</v>
      </c>
      <c r="V147" s="21">
        <f t="shared" si="12"/>
        <v>10</v>
      </c>
      <c r="W147" s="25">
        <f t="shared" si="16"/>
        <v>4.5</v>
      </c>
      <c r="X147" s="21"/>
      <c r="Y147" s="21"/>
      <c r="Z147" s="21" t="s">
        <v>479</v>
      </c>
      <c r="AA147" s="21">
        <v>0</v>
      </c>
      <c r="AB147" s="20">
        <f t="shared" si="14"/>
        <v>0</v>
      </c>
      <c r="AC147" s="25">
        <f t="shared" si="15"/>
        <v>43.744499999999995</v>
      </c>
      <c r="AD147" s="21"/>
    </row>
    <row r="148" spans="1:30" s="10" customFormat="1" ht="25.5">
      <c r="A148" s="19">
        <v>146</v>
      </c>
      <c r="B148" s="21">
        <v>2022211348</v>
      </c>
      <c r="C148" s="21" t="s">
        <v>480</v>
      </c>
      <c r="D148" s="21" t="s">
        <v>27</v>
      </c>
      <c r="E148" s="21" t="s">
        <v>207</v>
      </c>
      <c r="F148" s="21">
        <v>85.21</v>
      </c>
      <c r="G148" s="21">
        <f t="shared" si="13"/>
        <v>38.344499999999996</v>
      </c>
      <c r="H148" s="21"/>
      <c r="I148" s="21">
        <v>0</v>
      </c>
      <c r="J148" s="21"/>
      <c r="K148" s="21">
        <v>0</v>
      </c>
      <c r="L148" s="21"/>
      <c r="M148" s="21">
        <v>0</v>
      </c>
      <c r="N148" s="21"/>
      <c r="O148" s="21">
        <v>0</v>
      </c>
      <c r="P148" s="21"/>
      <c r="Q148" s="21">
        <v>0</v>
      </c>
      <c r="R148" s="21"/>
      <c r="S148" s="21">
        <v>0</v>
      </c>
      <c r="T148" s="21" t="s">
        <v>481</v>
      </c>
      <c r="U148" s="21">
        <v>14</v>
      </c>
      <c r="V148" s="21">
        <f t="shared" si="12"/>
        <v>14</v>
      </c>
      <c r="W148" s="25">
        <f t="shared" si="16"/>
        <v>6.3</v>
      </c>
      <c r="X148" s="21" t="s">
        <v>482</v>
      </c>
      <c r="Y148" s="21"/>
      <c r="Z148" s="21" t="s">
        <v>483</v>
      </c>
      <c r="AA148" s="21">
        <v>2</v>
      </c>
      <c r="AB148" s="20">
        <f t="shared" si="14"/>
        <v>0.2</v>
      </c>
      <c r="AC148" s="25">
        <f t="shared" si="15"/>
        <v>44.844499999999996</v>
      </c>
      <c r="AD148" s="21"/>
    </row>
    <row r="149" spans="1:30" s="10" customFormat="1" ht="12.75">
      <c r="A149" s="19">
        <v>147</v>
      </c>
      <c r="B149" s="18">
        <v>2022211345</v>
      </c>
      <c r="C149" s="18" t="s">
        <v>484</v>
      </c>
      <c r="D149" s="21" t="s">
        <v>27</v>
      </c>
      <c r="E149" s="18" t="s">
        <v>473</v>
      </c>
      <c r="F149" s="18">
        <v>86.74</v>
      </c>
      <c r="G149" s="21">
        <f t="shared" si="13"/>
        <v>39.033000000000001</v>
      </c>
      <c r="H149" s="18"/>
      <c r="I149" s="21">
        <v>0</v>
      </c>
      <c r="J149" s="18"/>
      <c r="K149" s="21">
        <v>0</v>
      </c>
      <c r="L149" s="18"/>
      <c r="M149" s="21">
        <v>0</v>
      </c>
      <c r="N149" s="18"/>
      <c r="O149" s="21">
        <v>0</v>
      </c>
      <c r="P149" s="18"/>
      <c r="Q149" s="21">
        <v>0</v>
      </c>
      <c r="R149" s="18"/>
      <c r="S149" s="21">
        <v>0</v>
      </c>
      <c r="T149" s="18" t="s">
        <v>166</v>
      </c>
      <c r="U149" s="18">
        <v>0</v>
      </c>
      <c r="V149" s="21">
        <f t="shared" si="12"/>
        <v>0</v>
      </c>
      <c r="W149" s="25">
        <f t="shared" si="16"/>
        <v>0</v>
      </c>
      <c r="X149" s="18" t="s">
        <v>166</v>
      </c>
      <c r="Y149" s="18" t="s">
        <v>166</v>
      </c>
      <c r="Z149" s="18" t="s">
        <v>166</v>
      </c>
      <c r="AA149" s="18">
        <v>0</v>
      </c>
      <c r="AB149" s="20">
        <f t="shared" si="14"/>
        <v>0</v>
      </c>
      <c r="AC149" s="25">
        <f t="shared" si="15"/>
        <v>39.033000000000001</v>
      </c>
      <c r="AD149" s="21"/>
    </row>
    <row r="150" spans="1:30" s="10" customFormat="1" ht="12.75">
      <c r="A150" s="19">
        <v>148</v>
      </c>
      <c r="B150" s="21">
        <v>2022211365</v>
      </c>
      <c r="C150" s="21" t="s">
        <v>485</v>
      </c>
      <c r="D150" s="21" t="s">
        <v>27</v>
      </c>
      <c r="E150" s="21" t="s">
        <v>66</v>
      </c>
      <c r="F150" s="21">
        <v>84.62</v>
      </c>
      <c r="G150" s="21">
        <f t="shared" si="13"/>
        <v>38.079000000000001</v>
      </c>
      <c r="H150" s="21"/>
      <c r="I150" s="21">
        <v>0</v>
      </c>
      <c r="J150" s="21"/>
      <c r="K150" s="21">
        <v>0</v>
      </c>
      <c r="L150" s="21"/>
      <c r="M150" s="21">
        <v>0</v>
      </c>
      <c r="N150" s="21"/>
      <c r="O150" s="21">
        <v>0</v>
      </c>
      <c r="P150" s="21"/>
      <c r="Q150" s="21">
        <v>0</v>
      </c>
      <c r="R150" s="21"/>
      <c r="S150" s="21">
        <v>0</v>
      </c>
      <c r="T150" s="21"/>
      <c r="U150" s="21">
        <v>0</v>
      </c>
      <c r="V150" s="21">
        <f t="shared" si="12"/>
        <v>0</v>
      </c>
      <c r="W150" s="25">
        <f t="shared" si="16"/>
        <v>0</v>
      </c>
      <c r="X150" s="21"/>
      <c r="Y150" s="21"/>
      <c r="Z150" s="21"/>
      <c r="AA150" s="21">
        <v>0</v>
      </c>
      <c r="AB150" s="20">
        <f t="shared" si="14"/>
        <v>0</v>
      </c>
      <c r="AC150" s="25">
        <f t="shared" si="15"/>
        <v>38.079000000000001</v>
      </c>
      <c r="AD150" s="21"/>
    </row>
    <row r="151" spans="1:30" s="10" customFormat="1" ht="204">
      <c r="A151" s="19">
        <v>149</v>
      </c>
      <c r="B151" s="22">
        <v>2022211374</v>
      </c>
      <c r="C151" s="21" t="s">
        <v>486</v>
      </c>
      <c r="D151" s="21" t="s">
        <v>27</v>
      </c>
      <c r="E151" s="21" t="s">
        <v>283</v>
      </c>
      <c r="F151" s="21">
        <v>85.94</v>
      </c>
      <c r="G151" s="21">
        <f t="shared" si="13"/>
        <v>38.673000000000002</v>
      </c>
      <c r="H151" s="21"/>
      <c r="I151" s="21">
        <v>0</v>
      </c>
      <c r="J151" s="21"/>
      <c r="K151" s="21">
        <v>0</v>
      </c>
      <c r="L151" s="21"/>
      <c r="M151" s="21">
        <v>0</v>
      </c>
      <c r="N151" s="21"/>
      <c r="O151" s="21">
        <v>0</v>
      </c>
      <c r="P151" s="21"/>
      <c r="Q151" s="21">
        <v>0</v>
      </c>
      <c r="R151" s="21"/>
      <c r="S151" s="21">
        <v>0</v>
      </c>
      <c r="T151" s="21" t="s">
        <v>487</v>
      </c>
      <c r="U151" s="21">
        <v>7</v>
      </c>
      <c r="V151" s="21">
        <f t="shared" si="12"/>
        <v>7</v>
      </c>
      <c r="W151" s="25">
        <f t="shared" si="16"/>
        <v>3.15</v>
      </c>
      <c r="X151" s="21" t="s">
        <v>488</v>
      </c>
      <c r="Y151" s="21" t="s">
        <v>489</v>
      </c>
      <c r="Z151" s="21" t="s">
        <v>490</v>
      </c>
      <c r="AA151" s="21">
        <v>5</v>
      </c>
      <c r="AB151" s="20">
        <f t="shared" si="14"/>
        <v>0.5</v>
      </c>
      <c r="AC151" s="25">
        <f t="shared" si="15"/>
        <v>42.323</v>
      </c>
      <c r="AD151" s="21"/>
    </row>
    <row r="152" spans="1:30" s="10" customFormat="1" ht="89.25">
      <c r="A152" s="19">
        <v>150</v>
      </c>
      <c r="B152" s="22">
        <v>2022211326</v>
      </c>
      <c r="C152" s="21" t="s">
        <v>491</v>
      </c>
      <c r="D152" s="21" t="s">
        <v>27</v>
      </c>
      <c r="E152" s="21" t="s">
        <v>34</v>
      </c>
      <c r="F152" s="21">
        <v>86.03</v>
      </c>
      <c r="G152" s="21">
        <f t="shared" si="13"/>
        <v>38.713500000000003</v>
      </c>
      <c r="H152" s="21"/>
      <c r="I152" s="21">
        <v>0</v>
      </c>
      <c r="J152" s="21"/>
      <c r="K152" s="21">
        <v>0</v>
      </c>
      <c r="L152" s="21"/>
      <c r="M152" s="21">
        <v>0</v>
      </c>
      <c r="N152" s="21"/>
      <c r="O152" s="21">
        <v>0</v>
      </c>
      <c r="P152" s="21" t="s">
        <v>492</v>
      </c>
      <c r="Q152" s="21">
        <v>0.1</v>
      </c>
      <c r="R152" s="21"/>
      <c r="S152" s="21">
        <v>0</v>
      </c>
      <c r="T152" s="50" t="s">
        <v>493</v>
      </c>
      <c r="U152" s="21">
        <v>0</v>
      </c>
      <c r="V152" s="21">
        <f t="shared" si="12"/>
        <v>0.1</v>
      </c>
      <c r="W152" s="25">
        <f t="shared" si="16"/>
        <v>4.5000000000000005E-2</v>
      </c>
      <c r="X152" s="21"/>
      <c r="Y152" s="21"/>
      <c r="Z152" s="21"/>
      <c r="AA152" s="21">
        <v>0</v>
      </c>
      <c r="AB152" s="20">
        <f t="shared" si="14"/>
        <v>0</v>
      </c>
      <c r="AC152" s="25">
        <f t="shared" si="15"/>
        <v>38.758500000000005</v>
      </c>
      <c r="AD152" s="21"/>
    </row>
    <row r="153" spans="1:30">
      <c r="A153" s="19">
        <v>151</v>
      </c>
      <c r="B153" s="33">
        <v>2022211323</v>
      </c>
      <c r="C153" s="33" t="s">
        <v>494</v>
      </c>
      <c r="D153" s="34" t="str">
        <f>VLOOKUP(B153,[1]Sheet0!$A:$F,6,FALSE)</f>
        <v>交通运输</v>
      </c>
      <c r="E153" s="34" t="s">
        <v>165</v>
      </c>
      <c r="F153" s="34">
        <v>85.58</v>
      </c>
      <c r="G153" s="35">
        <f t="shared" ref="G153:G158" si="17">F153*0.45</f>
        <v>38.511000000000003</v>
      </c>
      <c r="H153" s="34"/>
      <c r="I153" s="34"/>
      <c r="J153" s="34"/>
      <c r="K153" s="34"/>
      <c r="L153" s="34"/>
      <c r="M153" s="34"/>
      <c r="N153" s="34"/>
      <c r="O153" s="34"/>
      <c r="P153" s="34"/>
      <c r="Q153" s="34"/>
      <c r="R153" s="34"/>
      <c r="S153" s="34"/>
      <c r="T153" s="34" t="s">
        <v>495</v>
      </c>
      <c r="U153" s="34">
        <v>5</v>
      </c>
      <c r="V153" s="34">
        <f t="shared" ref="V153:V158" si="18">I153+K153+M153+O153+Q153+S153+U153</f>
        <v>5</v>
      </c>
      <c r="W153" s="25">
        <f t="shared" si="16"/>
        <v>2.25</v>
      </c>
      <c r="X153" s="34"/>
      <c r="Y153" s="34"/>
      <c r="Z153" s="38" t="s">
        <v>496</v>
      </c>
      <c r="AA153" s="34">
        <v>3</v>
      </c>
      <c r="AB153" s="20">
        <f t="shared" si="14"/>
        <v>0.30000000000000004</v>
      </c>
      <c r="AC153" s="25">
        <f t="shared" si="15"/>
        <v>41.061</v>
      </c>
      <c r="AD153" s="34"/>
    </row>
    <row r="154" spans="1:30">
      <c r="A154" s="19">
        <v>152</v>
      </c>
      <c r="B154" s="33">
        <v>2022211353</v>
      </c>
      <c r="C154" s="33" t="s">
        <v>497</v>
      </c>
      <c r="D154" s="34" t="str">
        <f>VLOOKUP(B154,[1]Sheet0!$A:$F,6,FALSE)</f>
        <v>交通运输</v>
      </c>
      <c r="E154" s="34" t="s">
        <v>158</v>
      </c>
      <c r="F154" s="34">
        <v>85.26</v>
      </c>
      <c r="G154" s="35">
        <f t="shared" si="17"/>
        <v>38.367000000000004</v>
      </c>
      <c r="H154" s="34"/>
      <c r="I154" s="34"/>
      <c r="J154" s="34"/>
      <c r="K154" s="34"/>
      <c r="L154" s="34"/>
      <c r="M154" s="34"/>
      <c r="N154" s="34"/>
      <c r="O154" s="34"/>
      <c r="P154" s="34"/>
      <c r="Q154" s="34"/>
      <c r="R154" s="34"/>
      <c r="S154" s="34"/>
      <c r="T154" s="34" t="s">
        <v>495</v>
      </c>
      <c r="U154" s="34">
        <v>5</v>
      </c>
      <c r="V154" s="34">
        <f t="shared" si="18"/>
        <v>5</v>
      </c>
      <c r="W154" s="25">
        <f t="shared" si="16"/>
        <v>2.25</v>
      </c>
      <c r="X154" s="34"/>
      <c r="Y154" s="34"/>
      <c r="Z154" s="34"/>
      <c r="AA154" s="34"/>
      <c r="AB154" s="20">
        <f t="shared" si="14"/>
        <v>0</v>
      </c>
      <c r="AC154" s="25">
        <f t="shared" si="15"/>
        <v>40.617000000000004</v>
      </c>
      <c r="AD154" s="34"/>
    </row>
    <row r="155" spans="1:30">
      <c r="A155" s="19">
        <v>153</v>
      </c>
      <c r="B155" s="33">
        <v>2022211354</v>
      </c>
      <c r="C155" s="33" t="s">
        <v>498</v>
      </c>
      <c r="D155" s="34" t="str">
        <f>VLOOKUP(B155,[1]Sheet0!$A:$F,6,FALSE)</f>
        <v>交通运输</v>
      </c>
      <c r="E155" s="34" t="s">
        <v>394</v>
      </c>
      <c r="F155" s="34">
        <v>83.31</v>
      </c>
      <c r="G155" s="35">
        <f t="shared" si="17"/>
        <v>37.4895</v>
      </c>
      <c r="H155" s="34"/>
      <c r="I155" s="34"/>
      <c r="J155" s="34"/>
      <c r="K155" s="34"/>
      <c r="L155" s="34"/>
      <c r="M155" s="34"/>
      <c r="N155" s="34"/>
      <c r="O155" s="34"/>
      <c r="P155" s="34"/>
      <c r="Q155" s="34"/>
      <c r="R155" s="34"/>
      <c r="S155" s="34"/>
      <c r="T155" s="38" t="s">
        <v>499</v>
      </c>
      <c r="U155" s="34">
        <v>10</v>
      </c>
      <c r="V155" s="34">
        <f t="shared" si="18"/>
        <v>10</v>
      </c>
      <c r="W155" s="25">
        <f t="shared" si="16"/>
        <v>4.5</v>
      </c>
      <c r="X155" s="34" t="s">
        <v>500</v>
      </c>
      <c r="Y155" s="34"/>
      <c r="Z155" s="34"/>
      <c r="AA155" s="34">
        <v>1</v>
      </c>
      <c r="AB155" s="20">
        <f t="shared" si="14"/>
        <v>0.1</v>
      </c>
      <c r="AC155" s="25">
        <f t="shared" si="15"/>
        <v>42.089500000000001</v>
      </c>
      <c r="AD155" s="34"/>
    </row>
    <row r="156" spans="1:30">
      <c r="A156" s="19">
        <v>154</v>
      </c>
      <c r="B156" s="33">
        <v>2022211356</v>
      </c>
      <c r="C156" s="33" t="s">
        <v>501</v>
      </c>
      <c r="D156" s="34" t="str">
        <f>VLOOKUP(B156,[1]Sheet0!$A:$F,6,FALSE)</f>
        <v>交通运输</v>
      </c>
      <c r="E156" s="34" t="s">
        <v>283</v>
      </c>
      <c r="F156" s="34">
        <v>79.25</v>
      </c>
      <c r="G156" s="35">
        <f t="shared" si="17"/>
        <v>35.662500000000001</v>
      </c>
      <c r="H156" s="34"/>
      <c r="I156" s="34"/>
      <c r="J156" s="34"/>
      <c r="K156" s="34"/>
      <c r="L156" s="34"/>
      <c r="M156" s="34"/>
      <c r="N156" s="34"/>
      <c r="O156" s="34"/>
      <c r="P156" s="34"/>
      <c r="Q156" s="34"/>
      <c r="R156" s="34"/>
      <c r="S156" s="34"/>
      <c r="T156" s="34" t="s">
        <v>502</v>
      </c>
      <c r="U156" s="34">
        <v>4</v>
      </c>
      <c r="V156" s="34">
        <f t="shared" si="18"/>
        <v>4</v>
      </c>
      <c r="W156" s="25">
        <f t="shared" si="16"/>
        <v>1.8</v>
      </c>
      <c r="X156" s="34"/>
      <c r="Y156" s="34"/>
      <c r="Z156" s="34"/>
      <c r="AA156" s="34"/>
      <c r="AB156" s="20">
        <f t="shared" si="14"/>
        <v>0</v>
      </c>
      <c r="AC156" s="25">
        <f t="shared" si="15"/>
        <v>37.462499999999999</v>
      </c>
      <c r="AD156" s="34"/>
    </row>
    <row r="157" spans="1:30">
      <c r="A157" s="19">
        <v>155</v>
      </c>
      <c r="B157" s="33">
        <v>2022211359</v>
      </c>
      <c r="C157" s="33" t="s">
        <v>503</v>
      </c>
      <c r="D157" s="34" t="str">
        <f>VLOOKUP(B157,[1]Sheet0!$A:$F,6,FALSE)</f>
        <v>交通运输</v>
      </c>
      <c r="E157" s="34" t="s">
        <v>332</v>
      </c>
      <c r="F157" s="34">
        <v>83.84</v>
      </c>
      <c r="G157" s="35">
        <f t="shared" si="17"/>
        <v>37.728000000000002</v>
      </c>
      <c r="H157" s="34"/>
      <c r="I157" s="34"/>
      <c r="J157" s="34"/>
      <c r="K157" s="34"/>
      <c r="L157" s="34"/>
      <c r="M157" s="34"/>
      <c r="N157" s="34"/>
      <c r="O157" s="34"/>
      <c r="P157" s="34"/>
      <c r="Q157" s="34"/>
      <c r="R157" s="34"/>
      <c r="S157" s="34"/>
      <c r="T157" s="34"/>
      <c r="U157" s="34"/>
      <c r="V157" s="34">
        <f t="shared" si="18"/>
        <v>0</v>
      </c>
      <c r="W157" s="25">
        <f t="shared" si="16"/>
        <v>0</v>
      </c>
      <c r="X157" s="34"/>
      <c r="Y157" s="34"/>
      <c r="Z157" s="34" t="s">
        <v>496</v>
      </c>
      <c r="AA157" s="34">
        <v>3</v>
      </c>
      <c r="AB157" s="20">
        <f t="shared" si="14"/>
        <v>0.30000000000000004</v>
      </c>
      <c r="AC157" s="25">
        <f t="shared" si="15"/>
        <v>38.027999999999999</v>
      </c>
      <c r="AD157" s="34"/>
    </row>
    <row r="158" spans="1:30" ht="25.5">
      <c r="A158" s="19">
        <v>156</v>
      </c>
      <c r="B158" s="33">
        <v>2022211364</v>
      </c>
      <c r="C158" s="33" t="s">
        <v>504</v>
      </c>
      <c r="D158" s="34" t="str">
        <f>VLOOKUP(B158,[1]Sheet0!$A:$F,6,FALSE)</f>
        <v>交通运输</v>
      </c>
      <c r="E158" s="34" t="s">
        <v>286</v>
      </c>
      <c r="F158" s="34">
        <v>87.72</v>
      </c>
      <c r="G158" s="35">
        <f t="shared" si="17"/>
        <v>39.474000000000004</v>
      </c>
      <c r="H158" s="34"/>
      <c r="I158" s="34"/>
      <c r="J158" s="34"/>
      <c r="K158" s="34"/>
      <c r="L158" s="34"/>
      <c r="M158" s="34"/>
      <c r="N158" s="34"/>
      <c r="O158" s="34"/>
      <c r="P158" s="34"/>
      <c r="Q158" s="34"/>
      <c r="R158" s="34"/>
      <c r="S158" s="34"/>
      <c r="T158" s="34" t="s">
        <v>505</v>
      </c>
      <c r="U158" s="34">
        <v>14</v>
      </c>
      <c r="V158" s="34">
        <f t="shared" si="18"/>
        <v>14</v>
      </c>
      <c r="W158" s="25">
        <f t="shared" si="16"/>
        <v>6.3</v>
      </c>
      <c r="X158" s="34"/>
      <c r="Y158" s="34"/>
      <c r="Z158" s="34" t="s">
        <v>506</v>
      </c>
      <c r="AA158" s="34">
        <v>4</v>
      </c>
      <c r="AB158" s="20">
        <f t="shared" si="14"/>
        <v>0.4</v>
      </c>
      <c r="AC158" s="25">
        <f t="shared" si="15"/>
        <v>46.174000000000007</v>
      </c>
      <c r="AD158" s="34"/>
    </row>
    <row r="159" spans="1:30">
      <c r="A159" s="19">
        <v>157</v>
      </c>
      <c r="B159" s="33">
        <v>2022211367</v>
      </c>
      <c r="C159" s="33" t="s">
        <v>507</v>
      </c>
      <c r="D159" s="34" t="str">
        <f>VLOOKUP(B159,[1]Sheet0!$A:$F,6,FALSE)</f>
        <v>交通运输</v>
      </c>
      <c r="E159" s="34" t="s">
        <v>248</v>
      </c>
      <c r="F159" s="34">
        <v>80.14</v>
      </c>
      <c r="G159" s="35">
        <f t="shared" ref="G159:G181" si="19">F159*0.45</f>
        <v>36.063000000000002</v>
      </c>
      <c r="H159" s="34"/>
      <c r="I159" s="34"/>
      <c r="J159" s="34"/>
      <c r="K159" s="34"/>
      <c r="L159" s="34"/>
      <c r="M159" s="34"/>
      <c r="N159" s="34"/>
      <c r="O159" s="34"/>
      <c r="P159" s="34"/>
      <c r="Q159" s="34"/>
      <c r="R159" s="34"/>
      <c r="S159" s="34"/>
      <c r="T159" s="34"/>
      <c r="U159" s="34"/>
      <c r="V159" s="34">
        <f t="shared" ref="V159:V181" si="20">I159+K159+M159+O159+Q159+S159+U159</f>
        <v>0</v>
      </c>
      <c r="W159" s="25">
        <f t="shared" si="16"/>
        <v>0</v>
      </c>
      <c r="X159" s="34"/>
      <c r="Y159" s="34"/>
      <c r="Z159" s="34"/>
      <c r="AA159" s="34"/>
      <c r="AB159" s="20">
        <f t="shared" si="14"/>
        <v>0</v>
      </c>
      <c r="AC159" s="25">
        <f t="shared" si="15"/>
        <v>36.063000000000002</v>
      </c>
      <c r="AD159" s="34"/>
    </row>
    <row r="160" spans="1:30">
      <c r="A160" s="19">
        <v>158</v>
      </c>
      <c r="B160" s="36">
        <v>2022211368</v>
      </c>
      <c r="C160" s="37" t="s">
        <v>508</v>
      </c>
      <c r="D160" s="34" t="str">
        <f>VLOOKUP(B160,[1]Sheet0!$A:$F,6,FALSE)</f>
        <v>交通运输</v>
      </c>
      <c r="E160" s="38" t="s">
        <v>112</v>
      </c>
      <c r="F160" s="38">
        <v>86.71</v>
      </c>
      <c r="G160" s="39">
        <f t="shared" si="19"/>
        <v>39.019500000000001</v>
      </c>
      <c r="H160" s="38"/>
      <c r="I160" s="38"/>
      <c r="J160" s="38"/>
      <c r="K160" s="38"/>
      <c r="L160" s="38"/>
      <c r="M160" s="38"/>
      <c r="N160" s="38"/>
      <c r="O160" s="38"/>
      <c r="P160" s="38"/>
      <c r="Q160" s="38"/>
      <c r="R160" s="38"/>
      <c r="S160" s="38"/>
      <c r="T160" s="38"/>
      <c r="U160" s="38"/>
      <c r="V160" s="38">
        <f t="shared" si="20"/>
        <v>0</v>
      </c>
      <c r="W160" s="25">
        <f t="shared" si="16"/>
        <v>0</v>
      </c>
      <c r="X160" s="38"/>
      <c r="Y160" s="38"/>
      <c r="Z160" s="38"/>
      <c r="AA160" s="38"/>
      <c r="AB160" s="20">
        <f t="shared" si="14"/>
        <v>0</v>
      </c>
      <c r="AC160" s="25">
        <f t="shared" si="15"/>
        <v>39.019500000000001</v>
      </c>
      <c r="AD160" s="38"/>
    </row>
    <row r="161" spans="1:30" ht="24">
      <c r="A161" s="19">
        <v>159</v>
      </c>
      <c r="B161" s="36">
        <v>2022211378</v>
      </c>
      <c r="C161" s="37" t="s">
        <v>509</v>
      </c>
      <c r="D161" s="34" t="str">
        <f>VLOOKUP(B161,[1]Sheet0!$A:$F,6,FALSE)</f>
        <v>交通运输</v>
      </c>
      <c r="E161" s="38" t="s">
        <v>272</v>
      </c>
      <c r="F161" s="38">
        <v>84.8</v>
      </c>
      <c r="G161" s="39">
        <f t="shared" si="19"/>
        <v>38.159999999999997</v>
      </c>
      <c r="H161" s="38"/>
      <c r="I161" s="38"/>
      <c r="J161" s="38"/>
      <c r="K161" s="38"/>
      <c r="L161" s="38"/>
      <c r="M161" s="38"/>
      <c r="N161" s="38"/>
      <c r="O161" s="38"/>
      <c r="P161" s="38"/>
      <c r="Q161" s="38"/>
      <c r="R161" s="38"/>
      <c r="S161" s="38"/>
      <c r="T161" s="38" t="s">
        <v>510</v>
      </c>
      <c r="U161" s="38">
        <v>22</v>
      </c>
      <c r="V161" s="38">
        <f t="shared" si="20"/>
        <v>22</v>
      </c>
      <c r="W161" s="25">
        <f t="shared" si="16"/>
        <v>9.9</v>
      </c>
      <c r="X161" s="38" t="s">
        <v>316</v>
      </c>
      <c r="Y161" s="38"/>
      <c r="Z161" s="38" t="s">
        <v>511</v>
      </c>
      <c r="AA161" s="38">
        <v>5</v>
      </c>
      <c r="AB161" s="20">
        <f t="shared" si="14"/>
        <v>0.5</v>
      </c>
      <c r="AC161" s="25">
        <f t="shared" si="15"/>
        <v>48.559999999999995</v>
      </c>
      <c r="AD161" s="38"/>
    </row>
    <row r="162" spans="1:30">
      <c r="A162" s="19">
        <v>160</v>
      </c>
      <c r="B162" s="36">
        <v>2022211379</v>
      </c>
      <c r="C162" s="37" t="s">
        <v>512</v>
      </c>
      <c r="D162" s="34" t="str">
        <f>VLOOKUP(B162,[1]Sheet0!$A:$F,6,FALSE)</f>
        <v>交通运输</v>
      </c>
      <c r="E162" s="38" t="s">
        <v>248</v>
      </c>
      <c r="F162" s="38">
        <v>85.99</v>
      </c>
      <c r="G162" s="39">
        <f t="shared" si="19"/>
        <v>38.695499999999996</v>
      </c>
      <c r="H162" s="38"/>
      <c r="I162" s="38"/>
      <c r="J162" s="38"/>
      <c r="K162" s="38"/>
      <c r="L162" s="38"/>
      <c r="M162" s="38"/>
      <c r="N162" s="38"/>
      <c r="O162" s="38"/>
      <c r="P162" s="38"/>
      <c r="Q162" s="38"/>
      <c r="R162" s="38"/>
      <c r="S162" s="38"/>
      <c r="T162" s="38" t="s">
        <v>513</v>
      </c>
      <c r="U162" s="38">
        <v>30</v>
      </c>
      <c r="V162" s="38">
        <f t="shared" si="20"/>
        <v>30</v>
      </c>
      <c r="W162" s="25">
        <f t="shared" si="16"/>
        <v>13.5</v>
      </c>
      <c r="X162" s="38"/>
      <c r="Y162" s="38" t="s">
        <v>514</v>
      </c>
      <c r="Z162" s="38"/>
      <c r="AA162" s="38"/>
      <c r="AB162" s="20">
        <f t="shared" si="14"/>
        <v>0</v>
      </c>
      <c r="AC162" s="25">
        <f t="shared" si="15"/>
        <v>52.195499999999996</v>
      </c>
      <c r="AD162" s="38"/>
    </row>
    <row r="163" spans="1:30">
      <c r="A163" s="19">
        <v>161</v>
      </c>
      <c r="B163" s="36">
        <v>2022211382</v>
      </c>
      <c r="C163" s="37" t="s">
        <v>515</v>
      </c>
      <c r="D163" s="34" t="str">
        <f>VLOOKUP(B163,[1]Sheet0!$A:$F,6,FALSE)</f>
        <v>交通运输</v>
      </c>
      <c r="E163" s="38" t="s">
        <v>44</v>
      </c>
      <c r="F163" s="38">
        <v>83.81</v>
      </c>
      <c r="G163" s="39">
        <f t="shared" si="19"/>
        <v>37.714500000000001</v>
      </c>
      <c r="H163" s="38"/>
      <c r="I163" s="38"/>
      <c r="J163" s="38"/>
      <c r="K163" s="38"/>
      <c r="L163" s="38"/>
      <c r="M163" s="38"/>
      <c r="N163" s="38"/>
      <c r="O163" s="38"/>
      <c r="P163" s="38"/>
      <c r="Q163" s="38"/>
      <c r="R163" s="38"/>
      <c r="S163" s="38"/>
      <c r="T163" s="38"/>
      <c r="U163" s="38"/>
      <c r="V163" s="38">
        <f t="shared" si="20"/>
        <v>0</v>
      </c>
      <c r="W163" s="25">
        <f t="shared" si="16"/>
        <v>0</v>
      </c>
      <c r="X163" s="38"/>
      <c r="Y163" s="38"/>
      <c r="Z163" s="38"/>
      <c r="AA163" s="38"/>
      <c r="AB163" s="20">
        <f t="shared" si="14"/>
        <v>0</v>
      </c>
      <c r="AC163" s="25">
        <f t="shared" si="15"/>
        <v>37.714500000000001</v>
      </c>
      <c r="AD163" s="38"/>
    </row>
    <row r="164" spans="1:30">
      <c r="A164" s="19">
        <v>162</v>
      </c>
      <c r="B164" s="36">
        <v>2022211383</v>
      </c>
      <c r="C164" s="37" t="s">
        <v>516</v>
      </c>
      <c r="D164" s="34" t="str">
        <f>VLOOKUP(B164,[1]Sheet0!$A:$F,6,FALSE)</f>
        <v>交通运输</v>
      </c>
      <c r="E164" s="38" t="s">
        <v>64</v>
      </c>
      <c r="F164" s="38">
        <v>83.02</v>
      </c>
      <c r="G164" s="39">
        <f t="shared" si="19"/>
        <v>37.359000000000002</v>
      </c>
      <c r="H164" s="38"/>
      <c r="I164" s="38"/>
      <c r="J164" s="38"/>
      <c r="K164" s="38"/>
      <c r="L164" s="38"/>
      <c r="M164" s="38"/>
      <c r="N164" s="38"/>
      <c r="O164" s="38"/>
      <c r="P164" s="38"/>
      <c r="Q164" s="38"/>
      <c r="R164" s="38"/>
      <c r="S164" s="38"/>
      <c r="T164" s="38"/>
      <c r="U164" s="38"/>
      <c r="V164" s="38">
        <f t="shared" si="20"/>
        <v>0</v>
      </c>
      <c r="W164" s="25">
        <f t="shared" si="16"/>
        <v>0</v>
      </c>
      <c r="X164" s="38"/>
      <c r="Y164" s="38"/>
      <c r="Z164" s="38" t="s">
        <v>517</v>
      </c>
      <c r="AA164" s="38">
        <v>2</v>
      </c>
      <c r="AB164" s="20">
        <f t="shared" si="14"/>
        <v>0.2</v>
      </c>
      <c r="AC164" s="25">
        <f t="shared" si="15"/>
        <v>37.559000000000005</v>
      </c>
      <c r="AD164" s="38"/>
    </row>
    <row r="165" spans="1:30" ht="24">
      <c r="A165" s="19">
        <v>163</v>
      </c>
      <c r="B165" s="36">
        <v>2022211384</v>
      </c>
      <c r="C165" s="37" t="s">
        <v>518</v>
      </c>
      <c r="D165" s="34" t="str">
        <f>VLOOKUP(B165,[1]Sheet0!$A:$F,6,FALSE)</f>
        <v>交通运输</v>
      </c>
      <c r="E165" s="38" t="s">
        <v>342</v>
      </c>
      <c r="F165" s="38">
        <v>88.74</v>
      </c>
      <c r="G165" s="39">
        <f t="shared" si="19"/>
        <v>39.933</v>
      </c>
      <c r="H165" s="38"/>
      <c r="I165" s="38"/>
      <c r="J165" s="38"/>
      <c r="K165" s="38"/>
      <c r="L165" s="38"/>
      <c r="M165" s="38"/>
      <c r="N165" s="38"/>
      <c r="O165" s="38"/>
      <c r="P165" s="38"/>
      <c r="Q165" s="38"/>
      <c r="R165" s="38"/>
      <c r="S165" s="38"/>
      <c r="T165" s="38" t="s">
        <v>519</v>
      </c>
      <c r="U165" s="38">
        <v>25</v>
      </c>
      <c r="V165" s="38">
        <f t="shared" si="20"/>
        <v>25</v>
      </c>
      <c r="W165" s="25">
        <f t="shared" si="16"/>
        <v>11.25</v>
      </c>
      <c r="X165" s="38" t="s">
        <v>292</v>
      </c>
      <c r="Y165" s="38" t="s">
        <v>520</v>
      </c>
      <c r="Z165" s="38" t="s">
        <v>521</v>
      </c>
      <c r="AA165" s="38">
        <v>8.75</v>
      </c>
      <c r="AB165" s="20">
        <f t="shared" si="14"/>
        <v>0.875</v>
      </c>
      <c r="AC165" s="25">
        <f t="shared" si="15"/>
        <v>52.058</v>
      </c>
      <c r="AD165" s="38"/>
    </row>
    <row r="166" spans="1:30" ht="36">
      <c r="A166" s="19">
        <v>164</v>
      </c>
      <c r="B166" s="36">
        <v>2022211385</v>
      </c>
      <c r="C166" s="37" t="s">
        <v>522</v>
      </c>
      <c r="D166" s="34" t="str">
        <f>VLOOKUP(B166,[1]Sheet0!$A:$F,6,FALSE)</f>
        <v>交通运输</v>
      </c>
      <c r="E166" s="38" t="s">
        <v>207</v>
      </c>
      <c r="F166" s="38">
        <v>88.99</v>
      </c>
      <c r="G166" s="39">
        <f t="shared" si="19"/>
        <v>40.045499999999997</v>
      </c>
      <c r="H166" s="38"/>
      <c r="I166" s="38"/>
      <c r="J166" s="38"/>
      <c r="K166" s="38"/>
      <c r="L166" s="38"/>
      <c r="M166" s="38"/>
      <c r="N166" s="38"/>
      <c r="O166" s="38"/>
      <c r="P166" s="38"/>
      <c r="Q166" s="38"/>
      <c r="R166" s="38"/>
      <c r="S166" s="38"/>
      <c r="T166" s="38" t="s">
        <v>519</v>
      </c>
      <c r="U166" s="38">
        <v>25</v>
      </c>
      <c r="V166" s="38">
        <f t="shared" si="20"/>
        <v>25</v>
      </c>
      <c r="W166" s="25">
        <f t="shared" si="16"/>
        <v>11.25</v>
      </c>
      <c r="X166" s="38" t="s">
        <v>280</v>
      </c>
      <c r="Y166" s="38" t="s">
        <v>523</v>
      </c>
      <c r="Z166" s="38" t="s">
        <v>521</v>
      </c>
      <c r="AA166" s="38">
        <v>8.75</v>
      </c>
      <c r="AB166" s="20">
        <f t="shared" si="14"/>
        <v>0.875</v>
      </c>
      <c r="AC166" s="25">
        <f t="shared" si="15"/>
        <v>52.170499999999997</v>
      </c>
      <c r="AD166" s="38"/>
    </row>
    <row r="167" spans="1:30">
      <c r="A167" s="19">
        <v>165</v>
      </c>
      <c r="B167" s="36">
        <v>2022211388</v>
      </c>
      <c r="C167" s="37" t="s">
        <v>524</v>
      </c>
      <c r="D167" s="34" t="str">
        <f>VLOOKUP(B167,[1]Sheet0!$A:$F,6,FALSE)</f>
        <v>交通运输</v>
      </c>
      <c r="E167" s="38" t="s">
        <v>161</v>
      </c>
      <c r="F167" s="38">
        <v>86.46</v>
      </c>
      <c r="G167" s="39">
        <f t="shared" si="19"/>
        <v>38.906999999999996</v>
      </c>
      <c r="H167" s="38"/>
      <c r="I167" s="38"/>
      <c r="J167" s="38"/>
      <c r="K167" s="38"/>
      <c r="L167" s="38"/>
      <c r="M167" s="38"/>
      <c r="N167" s="38"/>
      <c r="O167" s="38"/>
      <c r="P167" s="38"/>
      <c r="Q167" s="38"/>
      <c r="R167" s="38"/>
      <c r="S167" s="38"/>
      <c r="T167" s="38" t="s">
        <v>499</v>
      </c>
      <c r="U167" s="38">
        <v>10</v>
      </c>
      <c r="V167" s="38">
        <f t="shared" si="20"/>
        <v>10</v>
      </c>
      <c r="W167" s="25">
        <f t="shared" si="16"/>
        <v>4.5</v>
      </c>
      <c r="X167" s="38"/>
      <c r="Y167" s="38"/>
      <c r="Z167" s="38" t="s">
        <v>517</v>
      </c>
      <c r="AA167" s="38">
        <v>2</v>
      </c>
      <c r="AB167" s="20">
        <f t="shared" si="14"/>
        <v>0.2</v>
      </c>
      <c r="AC167" s="25">
        <f t="shared" si="15"/>
        <v>43.606999999999999</v>
      </c>
      <c r="AD167" s="38"/>
    </row>
    <row r="168" spans="1:30" ht="192">
      <c r="A168" s="19">
        <v>166</v>
      </c>
      <c r="B168" s="36">
        <v>2022211389</v>
      </c>
      <c r="C168" s="37" t="s">
        <v>525</v>
      </c>
      <c r="D168" s="34" t="str">
        <f>VLOOKUP(B168,[1]Sheet0!$A:$F,6,FALSE)</f>
        <v>交通运输</v>
      </c>
      <c r="E168" s="38" t="s">
        <v>257</v>
      </c>
      <c r="F168" s="38">
        <v>86.77</v>
      </c>
      <c r="G168" s="39">
        <f t="shared" si="19"/>
        <v>39.046500000000002</v>
      </c>
      <c r="H168" s="38"/>
      <c r="I168" s="38"/>
      <c r="J168" s="38"/>
      <c r="K168" s="38"/>
      <c r="L168" s="38"/>
      <c r="M168" s="38"/>
      <c r="N168" s="38"/>
      <c r="O168" s="38"/>
      <c r="P168" s="38" t="s">
        <v>526</v>
      </c>
      <c r="Q168" s="38">
        <v>0.6</v>
      </c>
      <c r="R168" s="38"/>
      <c r="S168" s="38"/>
      <c r="T168" s="38" t="s">
        <v>527</v>
      </c>
      <c r="U168" s="38">
        <v>15</v>
      </c>
      <c r="V168" s="38">
        <f t="shared" si="20"/>
        <v>15.6</v>
      </c>
      <c r="W168" s="25">
        <f t="shared" si="16"/>
        <v>7.02</v>
      </c>
      <c r="X168" s="38"/>
      <c r="Y168" s="38"/>
      <c r="Z168" s="38"/>
      <c r="AA168" s="38"/>
      <c r="AB168" s="20">
        <f t="shared" si="14"/>
        <v>0</v>
      </c>
      <c r="AC168" s="25">
        <f t="shared" si="15"/>
        <v>46.066500000000005</v>
      </c>
      <c r="AD168" s="38"/>
    </row>
    <row r="169" spans="1:30" ht="312">
      <c r="A169" s="19">
        <v>167</v>
      </c>
      <c r="B169" s="36">
        <v>2022211390</v>
      </c>
      <c r="C169" s="36" t="s">
        <v>528</v>
      </c>
      <c r="D169" s="34" t="str">
        <f>VLOOKUP(B169,[1]Sheet0!$A:$F,6,FALSE)</f>
        <v>交通运输</v>
      </c>
      <c r="E169" s="38" t="s">
        <v>161</v>
      </c>
      <c r="F169" s="38">
        <v>85.21</v>
      </c>
      <c r="G169" s="39">
        <f t="shared" si="19"/>
        <v>38.344499999999996</v>
      </c>
      <c r="H169" s="40" t="s">
        <v>529</v>
      </c>
      <c r="I169" s="38">
        <v>28</v>
      </c>
      <c r="J169" s="38"/>
      <c r="K169" s="38"/>
      <c r="L169" s="38"/>
      <c r="M169" s="38"/>
      <c r="N169" s="38"/>
      <c r="O169" s="38"/>
      <c r="P169" s="38" t="s">
        <v>530</v>
      </c>
      <c r="Q169" s="38">
        <v>40</v>
      </c>
      <c r="R169" s="38" t="s">
        <v>531</v>
      </c>
      <c r="S169" s="38"/>
      <c r="T169" s="38" t="s">
        <v>532</v>
      </c>
      <c r="U169" s="38">
        <v>20</v>
      </c>
      <c r="V169" s="38">
        <f t="shared" si="20"/>
        <v>88</v>
      </c>
      <c r="W169" s="25">
        <f t="shared" si="16"/>
        <v>39.6</v>
      </c>
      <c r="X169" s="38"/>
      <c r="Y169" s="38"/>
      <c r="Z169" s="38"/>
      <c r="AA169" s="38"/>
      <c r="AB169" s="20">
        <f t="shared" si="14"/>
        <v>0</v>
      </c>
      <c r="AC169" s="25">
        <f t="shared" si="15"/>
        <v>77.944500000000005</v>
      </c>
      <c r="AD169" s="38"/>
    </row>
    <row r="170" spans="1:30">
      <c r="A170" s="19">
        <v>168</v>
      </c>
      <c r="B170" s="36">
        <v>2022211391</v>
      </c>
      <c r="C170" s="37" t="s">
        <v>533</v>
      </c>
      <c r="D170" s="34" t="str">
        <f>VLOOKUP(B170,[1]Sheet0!$A:$F,6,FALSE)</f>
        <v>交通运输</v>
      </c>
      <c r="E170" s="38" t="s">
        <v>125</v>
      </c>
      <c r="F170" s="38">
        <v>87.08</v>
      </c>
      <c r="G170" s="39">
        <f t="shared" si="19"/>
        <v>39.186</v>
      </c>
      <c r="H170" s="38"/>
      <c r="I170" s="38"/>
      <c r="J170" s="38"/>
      <c r="K170" s="38"/>
      <c r="L170" s="38"/>
      <c r="M170" s="38"/>
      <c r="N170" s="38"/>
      <c r="O170" s="38"/>
      <c r="P170" s="38"/>
      <c r="Q170" s="38"/>
      <c r="R170" s="38"/>
      <c r="S170" s="38"/>
      <c r="T170" s="38"/>
      <c r="U170" s="38"/>
      <c r="V170" s="38">
        <f t="shared" si="20"/>
        <v>0</v>
      </c>
      <c r="W170" s="25">
        <f t="shared" si="16"/>
        <v>0</v>
      </c>
      <c r="X170" s="38"/>
      <c r="Y170" s="38"/>
      <c r="Z170" s="38"/>
      <c r="AA170" s="38"/>
      <c r="AB170" s="20">
        <f t="shared" si="14"/>
        <v>0</v>
      </c>
      <c r="AC170" s="25">
        <f t="shared" si="15"/>
        <v>39.186</v>
      </c>
      <c r="AD170" s="38"/>
    </row>
    <row r="171" spans="1:30" ht="132">
      <c r="A171" s="19">
        <v>169</v>
      </c>
      <c r="B171" s="36">
        <v>2022211392</v>
      </c>
      <c r="C171" s="37" t="s">
        <v>534</v>
      </c>
      <c r="D171" s="34" t="str">
        <f>VLOOKUP(B171,[1]Sheet0!$A:$F,6,FALSE)</f>
        <v>交通运输</v>
      </c>
      <c r="E171" s="38" t="s">
        <v>257</v>
      </c>
      <c r="F171" s="38">
        <v>83.81</v>
      </c>
      <c r="G171" s="39">
        <f t="shared" si="19"/>
        <v>37.714500000000001</v>
      </c>
      <c r="H171" s="38"/>
      <c r="I171" s="38"/>
      <c r="J171" s="38" t="s">
        <v>535</v>
      </c>
      <c r="K171" s="38">
        <v>10</v>
      </c>
      <c r="L171" s="38"/>
      <c r="M171" s="38"/>
      <c r="N171" s="38"/>
      <c r="O171" s="38"/>
      <c r="P171" s="38"/>
      <c r="Q171" s="38"/>
      <c r="R171" s="38"/>
      <c r="S171" s="38"/>
      <c r="T171" s="38" t="s">
        <v>536</v>
      </c>
      <c r="U171" s="38">
        <v>7</v>
      </c>
      <c r="V171" s="38">
        <f t="shared" si="20"/>
        <v>17</v>
      </c>
      <c r="W171" s="25">
        <f t="shared" si="16"/>
        <v>7.65</v>
      </c>
      <c r="X171" s="38"/>
      <c r="Y171" s="38"/>
      <c r="Z171" s="38"/>
      <c r="AA171" s="38"/>
      <c r="AB171" s="20">
        <f t="shared" si="14"/>
        <v>0</v>
      </c>
      <c r="AC171" s="25">
        <f t="shared" si="15"/>
        <v>45.3645</v>
      </c>
      <c r="AD171" s="38"/>
    </row>
    <row r="172" spans="1:30" ht="24">
      <c r="A172" s="19">
        <v>170</v>
      </c>
      <c r="B172" s="36">
        <v>2022211393</v>
      </c>
      <c r="C172" s="37" t="s">
        <v>537</v>
      </c>
      <c r="D172" s="34" t="str">
        <f>VLOOKUP(B172,[1]Sheet0!$A:$F,6,FALSE)</f>
        <v>交通运输</v>
      </c>
      <c r="E172" s="38" t="s">
        <v>240</v>
      </c>
      <c r="F172" s="38">
        <v>86.33</v>
      </c>
      <c r="G172" s="39">
        <f t="shared" si="19"/>
        <v>38.848500000000001</v>
      </c>
      <c r="H172" s="38"/>
      <c r="I172" s="38"/>
      <c r="J172" s="38"/>
      <c r="K172" s="38"/>
      <c r="L172" s="38"/>
      <c r="M172" s="38"/>
      <c r="N172" s="38"/>
      <c r="O172" s="38"/>
      <c r="P172" s="38"/>
      <c r="Q172" s="38"/>
      <c r="R172" s="38"/>
      <c r="S172" s="38"/>
      <c r="T172" s="38" t="s">
        <v>538</v>
      </c>
      <c r="U172" s="38">
        <v>12</v>
      </c>
      <c r="V172" s="38">
        <f t="shared" si="20"/>
        <v>12</v>
      </c>
      <c r="W172" s="25">
        <f t="shared" si="16"/>
        <v>5.4</v>
      </c>
      <c r="X172" s="38" t="s">
        <v>539</v>
      </c>
      <c r="Y172" s="38"/>
      <c r="Z172" s="38"/>
      <c r="AA172" s="38">
        <v>2</v>
      </c>
      <c r="AB172" s="20">
        <f t="shared" si="14"/>
        <v>0.2</v>
      </c>
      <c r="AC172" s="25">
        <f t="shared" si="15"/>
        <v>44.448500000000003</v>
      </c>
      <c r="AD172" s="38"/>
    </row>
    <row r="173" spans="1:30">
      <c r="A173" s="19">
        <v>171</v>
      </c>
      <c r="B173" s="36">
        <v>2022211394</v>
      </c>
      <c r="C173" s="37" t="s">
        <v>540</v>
      </c>
      <c r="D173" s="34" t="str">
        <f>VLOOKUP(B173,[1]Sheet0!$A:$F,6,FALSE)</f>
        <v>交通运输</v>
      </c>
      <c r="E173" s="38" t="s">
        <v>346</v>
      </c>
      <c r="F173" s="38">
        <v>89.03</v>
      </c>
      <c r="G173" s="39">
        <f t="shared" si="19"/>
        <v>40.063500000000005</v>
      </c>
      <c r="H173" s="38"/>
      <c r="I173" s="38"/>
      <c r="J173" s="38"/>
      <c r="K173" s="38"/>
      <c r="L173" s="38"/>
      <c r="M173" s="38"/>
      <c r="N173" s="38"/>
      <c r="O173" s="38"/>
      <c r="P173" s="38"/>
      <c r="Q173" s="38"/>
      <c r="R173" s="38"/>
      <c r="S173" s="38"/>
      <c r="T173" s="38" t="s">
        <v>541</v>
      </c>
      <c r="U173" s="38">
        <v>15</v>
      </c>
      <c r="V173" s="38">
        <f t="shared" si="20"/>
        <v>15</v>
      </c>
      <c r="W173" s="25">
        <f t="shared" si="16"/>
        <v>6.75</v>
      </c>
      <c r="X173" s="38"/>
      <c r="Y173" s="38"/>
      <c r="Z173" s="38"/>
      <c r="AA173" s="38"/>
      <c r="AB173" s="20">
        <f t="shared" si="14"/>
        <v>0</v>
      </c>
      <c r="AC173" s="25">
        <f t="shared" si="15"/>
        <v>46.813500000000005</v>
      </c>
      <c r="AD173" s="38"/>
    </row>
    <row r="174" spans="1:30">
      <c r="A174" s="19">
        <v>172</v>
      </c>
      <c r="B174" s="36">
        <v>2022211395</v>
      </c>
      <c r="C174" s="37" t="s">
        <v>542</v>
      </c>
      <c r="D174" s="34" t="str">
        <f>VLOOKUP(B174,[1]Sheet0!$A:$F,6,FALSE)</f>
        <v>交通运输</v>
      </c>
      <c r="E174" s="38" t="s">
        <v>543</v>
      </c>
      <c r="F174" s="38">
        <v>85.06</v>
      </c>
      <c r="G174" s="39">
        <f t="shared" si="19"/>
        <v>38.277000000000001</v>
      </c>
      <c r="H174" s="38"/>
      <c r="I174" s="38"/>
      <c r="J174" s="38"/>
      <c r="K174" s="38"/>
      <c r="L174" s="38"/>
      <c r="M174" s="38"/>
      <c r="N174" s="38"/>
      <c r="O174" s="38"/>
      <c r="P174" s="38"/>
      <c r="Q174" s="38"/>
      <c r="R174" s="38"/>
      <c r="S174" s="38"/>
      <c r="T174" s="38" t="s">
        <v>544</v>
      </c>
      <c r="U174" s="38">
        <v>5</v>
      </c>
      <c r="V174" s="38">
        <f t="shared" si="20"/>
        <v>5</v>
      </c>
      <c r="W174" s="25">
        <f t="shared" si="16"/>
        <v>2.25</v>
      </c>
      <c r="X174" s="38" t="s">
        <v>545</v>
      </c>
      <c r="Y174" s="38"/>
      <c r="Z174" s="38" t="s">
        <v>496</v>
      </c>
      <c r="AA174" s="38">
        <v>4</v>
      </c>
      <c r="AB174" s="20">
        <f t="shared" si="14"/>
        <v>0.4</v>
      </c>
      <c r="AC174" s="25">
        <f t="shared" si="15"/>
        <v>40.927</v>
      </c>
      <c r="AD174" s="38"/>
    </row>
    <row r="175" spans="1:30" ht="48">
      <c r="A175" s="19">
        <v>173</v>
      </c>
      <c r="B175" s="36">
        <v>2022211396</v>
      </c>
      <c r="C175" s="37" t="s">
        <v>546</v>
      </c>
      <c r="D175" s="34" t="str">
        <f>VLOOKUP(B175,[1]Sheet0!$A:$F,6,FALSE)</f>
        <v>交通运输</v>
      </c>
      <c r="E175" s="38" t="s">
        <v>248</v>
      </c>
      <c r="F175" s="38">
        <v>84.65</v>
      </c>
      <c r="G175" s="39">
        <f t="shared" si="19"/>
        <v>38.092500000000001</v>
      </c>
      <c r="H175" s="38" t="s">
        <v>547</v>
      </c>
      <c r="I175" s="38">
        <v>0</v>
      </c>
      <c r="J175" s="38"/>
      <c r="K175" s="38"/>
      <c r="L175" s="38"/>
      <c r="M175" s="38"/>
      <c r="N175" s="38"/>
      <c r="O175" s="38"/>
      <c r="P175" s="38"/>
      <c r="Q175" s="38"/>
      <c r="R175" s="38" t="s">
        <v>548</v>
      </c>
      <c r="S175" s="38"/>
      <c r="T175" s="38" t="s">
        <v>549</v>
      </c>
      <c r="U175" s="38">
        <v>20</v>
      </c>
      <c r="V175" s="38">
        <f t="shared" si="20"/>
        <v>20</v>
      </c>
      <c r="W175" s="25">
        <f t="shared" si="16"/>
        <v>9</v>
      </c>
      <c r="X175" s="38"/>
      <c r="Y175" s="38"/>
      <c r="Z175" s="38"/>
      <c r="AA175" s="38"/>
      <c r="AB175" s="20">
        <f t="shared" si="14"/>
        <v>0</v>
      </c>
      <c r="AC175" s="25">
        <f t="shared" si="15"/>
        <v>47.092500000000001</v>
      </c>
      <c r="AD175" s="38"/>
    </row>
    <row r="176" spans="1:30">
      <c r="A176" s="19">
        <v>174</v>
      </c>
      <c r="B176" s="36">
        <v>2022211397</v>
      </c>
      <c r="C176" s="37" t="s">
        <v>550</v>
      </c>
      <c r="D176" s="34" t="str">
        <f>VLOOKUP(B176,[1]Sheet0!$A:$F,6,FALSE)</f>
        <v>交通运输</v>
      </c>
      <c r="E176" s="38" t="s">
        <v>437</v>
      </c>
      <c r="F176" s="38">
        <v>86.96</v>
      </c>
      <c r="G176" s="39">
        <f t="shared" si="19"/>
        <v>39.131999999999998</v>
      </c>
      <c r="H176" s="38"/>
      <c r="I176" s="38"/>
      <c r="J176" s="38"/>
      <c r="K176" s="38"/>
      <c r="L176" s="38"/>
      <c r="M176" s="38"/>
      <c r="N176" s="38"/>
      <c r="O176" s="38"/>
      <c r="P176" s="38"/>
      <c r="Q176" s="38"/>
      <c r="R176" s="38"/>
      <c r="S176" s="38"/>
      <c r="T176" s="38" t="s">
        <v>495</v>
      </c>
      <c r="U176" s="38">
        <v>5</v>
      </c>
      <c r="V176" s="38">
        <f t="shared" si="20"/>
        <v>5</v>
      </c>
      <c r="W176" s="25">
        <f t="shared" si="16"/>
        <v>2.25</v>
      </c>
      <c r="X176" s="38" t="s">
        <v>551</v>
      </c>
      <c r="Y176" s="38" t="s">
        <v>552</v>
      </c>
      <c r="Z176" s="38"/>
      <c r="AA176" s="38">
        <v>5</v>
      </c>
      <c r="AB176" s="20">
        <f t="shared" si="14"/>
        <v>0.5</v>
      </c>
      <c r="AC176" s="25">
        <f t="shared" si="15"/>
        <v>41.881999999999998</v>
      </c>
      <c r="AD176" s="38"/>
    </row>
    <row r="177" spans="1:31">
      <c r="A177" s="19">
        <v>175</v>
      </c>
      <c r="B177" s="36">
        <v>2022211398</v>
      </c>
      <c r="C177" s="37" t="s">
        <v>553</v>
      </c>
      <c r="D177" s="34" t="str">
        <f>VLOOKUP(B177,[1]Sheet0!$A:$F,6,FALSE)</f>
        <v>交通运输</v>
      </c>
      <c r="E177" s="38" t="s">
        <v>554</v>
      </c>
      <c r="F177" s="38">
        <v>83.48</v>
      </c>
      <c r="G177" s="39">
        <f t="shared" si="19"/>
        <v>37.566000000000003</v>
      </c>
      <c r="H177" s="38"/>
      <c r="I177" s="38"/>
      <c r="J177" s="38"/>
      <c r="K177" s="38"/>
      <c r="L177" s="38"/>
      <c r="M177" s="38"/>
      <c r="N177" s="38"/>
      <c r="O177" s="38"/>
      <c r="P177" s="38"/>
      <c r="Q177" s="38"/>
      <c r="R177" s="38"/>
      <c r="S177" s="38"/>
      <c r="T177" s="38"/>
      <c r="U177" s="38"/>
      <c r="V177" s="38">
        <f t="shared" si="20"/>
        <v>0</v>
      </c>
      <c r="W177" s="25">
        <f t="shared" si="16"/>
        <v>0</v>
      </c>
      <c r="X177" s="38"/>
      <c r="Y177" s="38"/>
      <c r="Z177" s="38"/>
      <c r="AA177" s="38"/>
      <c r="AB177" s="20">
        <f t="shared" si="14"/>
        <v>0</v>
      </c>
      <c r="AC177" s="25">
        <f t="shared" si="15"/>
        <v>37.566000000000003</v>
      </c>
      <c r="AD177" s="38"/>
    </row>
    <row r="178" spans="1:31" ht="24">
      <c r="A178" s="19">
        <v>176</v>
      </c>
      <c r="B178" s="36">
        <v>2022211399</v>
      </c>
      <c r="C178" s="37" t="s">
        <v>555</v>
      </c>
      <c r="D178" s="34" t="str">
        <f>VLOOKUP(B178,[1]Sheet0!$A:$F,6,FALSE)</f>
        <v>交通运输</v>
      </c>
      <c r="E178" s="38" t="s">
        <v>175</v>
      </c>
      <c r="F178" s="38">
        <v>83.74</v>
      </c>
      <c r="G178" s="39">
        <f t="shared" si="19"/>
        <v>37.683</v>
      </c>
      <c r="H178" s="38"/>
      <c r="I178" s="38"/>
      <c r="J178" s="38"/>
      <c r="K178" s="38"/>
      <c r="L178" s="38"/>
      <c r="M178" s="38"/>
      <c r="N178" s="38"/>
      <c r="O178" s="38"/>
      <c r="P178" s="38"/>
      <c r="Q178" s="38"/>
      <c r="R178" s="38"/>
      <c r="S178" s="38"/>
      <c r="T178" s="38" t="s">
        <v>556</v>
      </c>
      <c r="U178" s="38">
        <v>15</v>
      </c>
      <c r="V178" s="38">
        <f t="shared" si="20"/>
        <v>15</v>
      </c>
      <c r="W178" s="25">
        <f t="shared" si="16"/>
        <v>6.75</v>
      </c>
      <c r="X178" s="38" t="s">
        <v>557</v>
      </c>
      <c r="Y178" s="38"/>
      <c r="Z178" s="38"/>
      <c r="AA178" s="38">
        <v>2</v>
      </c>
      <c r="AB178" s="20">
        <f t="shared" si="14"/>
        <v>0.2</v>
      </c>
      <c r="AC178" s="25">
        <f t="shared" si="15"/>
        <v>44.633000000000003</v>
      </c>
      <c r="AD178" s="38"/>
    </row>
    <row r="179" spans="1:31">
      <c r="A179" s="19">
        <v>177</v>
      </c>
      <c r="B179" s="36">
        <v>2022211400</v>
      </c>
      <c r="C179" s="37" t="s">
        <v>558</v>
      </c>
      <c r="D179" s="34" t="str">
        <f>VLOOKUP(B179,[1]Sheet0!$A:$F,6,FALSE)</f>
        <v>交通运输</v>
      </c>
      <c r="E179" s="38" t="s">
        <v>437</v>
      </c>
      <c r="F179" s="38">
        <v>82.56</v>
      </c>
      <c r="G179" s="39">
        <f t="shared" si="19"/>
        <v>37.152000000000001</v>
      </c>
      <c r="H179" s="38"/>
      <c r="I179" s="38"/>
      <c r="J179" s="38"/>
      <c r="K179" s="38"/>
      <c r="L179" s="38"/>
      <c r="M179" s="38"/>
      <c r="N179" s="38"/>
      <c r="O179" s="38"/>
      <c r="P179" s="38"/>
      <c r="Q179" s="38"/>
      <c r="R179" s="38"/>
      <c r="S179" s="38"/>
      <c r="T179" s="38" t="s">
        <v>495</v>
      </c>
      <c r="U179" s="38">
        <v>5</v>
      </c>
      <c r="V179" s="38">
        <f t="shared" si="20"/>
        <v>5</v>
      </c>
      <c r="W179" s="25">
        <f t="shared" si="16"/>
        <v>2.25</v>
      </c>
      <c r="X179" s="38" t="s">
        <v>559</v>
      </c>
      <c r="Y179" s="38"/>
      <c r="Z179" s="38"/>
      <c r="AA179" s="38">
        <v>3</v>
      </c>
      <c r="AB179" s="20">
        <f t="shared" si="14"/>
        <v>0.30000000000000004</v>
      </c>
      <c r="AC179" s="25">
        <f t="shared" si="15"/>
        <v>39.701999999999998</v>
      </c>
      <c r="AD179" s="38"/>
    </row>
    <row r="180" spans="1:31" ht="24">
      <c r="A180" s="19">
        <v>178</v>
      </c>
      <c r="B180" s="36">
        <v>2022211401</v>
      </c>
      <c r="C180" s="37" t="s">
        <v>560</v>
      </c>
      <c r="D180" s="34" t="str">
        <f>VLOOKUP(B180,[1]Sheet0!$A:$F,6,FALSE)</f>
        <v>交通运输</v>
      </c>
      <c r="E180" s="38" t="s">
        <v>139</v>
      </c>
      <c r="F180" s="38">
        <v>80.75</v>
      </c>
      <c r="G180" s="39">
        <f t="shared" si="19"/>
        <v>36.337499999999999</v>
      </c>
      <c r="H180" s="38"/>
      <c r="I180" s="38"/>
      <c r="J180" s="38"/>
      <c r="K180" s="38"/>
      <c r="L180" s="38"/>
      <c r="M180" s="38"/>
      <c r="N180" s="38"/>
      <c r="O180" s="38"/>
      <c r="P180" s="38"/>
      <c r="Q180" s="38"/>
      <c r="R180" s="38" t="s">
        <v>561</v>
      </c>
      <c r="S180" s="38">
        <v>6</v>
      </c>
      <c r="T180" s="38" t="s">
        <v>562</v>
      </c>
      <c r="U180" s="38">
        <v>20</v>
      </c>
      <c r="V180" s="38">
        <f t="shared" si="20"/>
        <v>26</v>
      </c>
      <c r="W180" s="25">
        <f t="shared" si="16"/>
        <v>11.700000000000001</v>
      </c>
      <c r="X180" s="38" t="s">
        <v>563</v>
      </c>
      <c r="Y180" s="38"/>
      <c r="Z180" s="38" t="s">
        <v>564</v>
      </c>
      <c r="AA180" s="38">
        <v>5</v>
      </c>
      <c r="AB180" s="20">
        <f t="shared" si="14"/>
        <v>0.5</v>
      </c>
      <c r="AC180" s="25">
        <f t="shared" si="15"/>
        <v>48.537500000000001</v>
      </c>
      <c r="AD180" s="38"/>
    </row>
    <row r="181" spans="1:31">
      <c r="A181" s="19">
        <v>179</v>
      </c>
      <c r="B181" s="36">
        <v>2022211402</v>
      </c>
      <c r="C181" s="37" t="s">
        <v>565</v>
      </c>
      <c r="D181" s="34" t="str">
        <f>VLOOKUP(B181,[1]Sheet0!$A:$F,6,FALSE)</f>
        <v>交通运输</v>
      </c>
      <c r="E181" s="38" t="s">
        <v>566</v>
      </c>
      <c r="F181" s="38">
        <v>80.599999999999994</v>
      </c>
      <c r="G181" s="39">
        <f t="shared" si="19"/>
        <v>36.269999999999996</v>
      </c>
      <c r="H181" s="38"/>
      <c r="I181" s="38"/>
      <c r="J181" s="38"/>
      <c r="K181" s="38"/>
      <c r="L181" s="38"/>
      <c r="M181" s="38"/>
      <c r="N181" s="38"/>
      <c r="O181" s="38"/>
      <c r="P181" s="38"/>
      <c r="Q181" s="38"/>
      <c r="R181" s="38"/>
      <c r="S181" s="38"/>
      <c r="T181" s="38"/>
      <c r="U181" s="38"/>
      <c r="V181" s="38">
        <f t="shared" si="20"/>
        <v>0</v>
      </c>
      <c r="W181" s="25">
        <f t="shared" si="16"/>
        <v>0</v>
      </c>
      <c r="X181" s="38"/>
      <c r="Y181" s="38"/>
      <c r="Z181" s="38" t="s">
        <v>564</v>
      </c>
      <c r="AA181" s="38">
        <v>4</v>
      </c>
      <c r="AB181" s="20">
        <f t="shared" si="14"/>
        <v>0.4</v>
      </c>
      <c r="AC181" s="25">
        <f t="shared" si="15"/>
        <v>36.669999999999995</v>
      </c>
      <c r="AD181" s="38"/>
    </row>
    <row r="182" spans="1:31" s="11" customFormat="1" ht="89.25">
      <c r="A182" s="41">
        <v>181</v>
      </c>
      <c r="B182" s="42">
        <v>2022211404</v>
      </c>
      <c r="C182" s="42" t="s">
        <v>567</v>
      </c>
      <c r="D182" s="43" t="str">
        <f>VLOOKUP(B182,[1]Sheet0!$A:$F,6,FALSE)</f>
        <v>物流工程与管理</v>
      </c>
      <c r="E182" s="42" t="s">
        <v>568</v>
      </c>
      <c r="F182" s="43">
        <v>84.82</v>
      </c>
      <c r="G182" s="44">
        <f t="shared" ref="G182:G213" si="21">F182*0.45</f>
        <v>38.168999999999997</v>
      </c>
      <c r="H182" s="43" t="s">
        <v>569</v>
      </c>
      <c r="I182" s="43">
        <v>0</v>
      </c>
      <c r="J182" s="43"/>
      <c r="K182" s="43">
        <v>0</v>
      </c>
      <c r="L182" s="43"/>
      <c r="M182" s="43">
        <v>0</v>
      </c>
      <c r="N182" s="43"/>
      <c r="O182" s="43">
        <v>0</v>
      </c>
      <c r="P182" s="43" t="s">
        <v>570</v>
      </c>
      <c r="Q182" s="43">
        <v>5</v>
      </c>
      <c r="R182" s="43"/>
      <c r="S182" s="43">
        <v>0</v>
      </c>
      <c r="T182" s="43" t="s">
        <v>571</v>
      </c>
      <c r="U182" s="43">
        <v>34</v>
      </c>
      <c r="V182" s="43">
        <v>39</v>
      </c>
      <c r="W182" s="51">
        <f t="shared" ref="W182:W222" si="22">V182*0.45</f>
        <v>17.55</v>
      </c>
      <c r="X182" s="43"/>
      <c r="Y182" s="43"/>
      <c r="Z182" s="43" t="s">
        <v>572</v>
      </c>
      <c r="AA182" s="43">
        <v>10</v>
      </c>
      <c r="AB182" s="52">
        <f t="shared" ref="AB182:AB213" si="23">AA182*0.1</f>
        <v>1</v>
      </c>
      <c r="AC182" s="51">
        <f t="shared" ref="AC182:AC187" si="24">AB182+W182+G182</f>
        <v>56.718999999999994</v>
      </c>
      <c r="AD182" s="43"/>
    </row>
    <row r="183" spans="1:31" s="12" customFormat="1" ht="25.5">
      <c r="A183" s="19">
        <v>192</v>
      </c>
      <c r="B183" s="33">
        <v>2022211416</v>
      </c>
      <c r="C183" s="33" t="s">
        <v>573</v>
      </c>
      <c r="D183" s="34" t="str">
        <f>VLOOKUP(B183,[1]Sheet0!$A:$F,6,FALSE)</f>
        <v>物流工程与管理</v>
      </c>
      <c r="E183" s="34" t="s">
        <v>93</v>
      </c>
      <c r="F183" s="34">
        <v>87.29</v>
      </c>
      <c r="G183" s="45">
        <f t="shared" si="21"/>
        <v>39.280500000000004</v>
      </c>
      <c r="H183" s="34"/>
      <c r="I183" s="34">
        <v>0</v>
      </c>
      <c r="J183" s="34"/>
      <c r="K183" s="34">
        <v>0</v>
      </c>
      <c r="L183" s="34"/>
      <c r="M183" s="34">
        <v>0</v>
      </c>
      <c r="N183" s="34"/>
      <c r="O183" s="34">
        <v>0</v>
      </c>
      <c r="P183" s="34"/>
      <c r="Q183" s="34">
        <v>0</v>
      </c>
      <c r="R183" s="34"/>
      <c r="S183" s="34">
        <v>0</v>
      </c>
      <c r="T183" s="34" t="s">
        <v>574</v>
      </c>
      <c r="U183" s="34">
        <v>22</v>
      </c>
      <c r="V183" s="34">
        <v>22</v>
      </c>
      <c r="W183" s="25">
        <f t="shared" si="22"/>
        <v>9.9</v>
      </c>
      <c r="X183" s="34" t="s">
        <v>575</v>
      </c>
      <c r="Y183" s="34"/>
      <c r="Z183" s="34"/>
      <c r="AA183" s="34">
        <v>3</v>
      </c>
      <c r="AB183" s="20">
        <f t="shared" si="23"/>
        <v>0.30000000000000004</v>
      </c>
      <c r="AC183" s="25">
        <f t="shared" si="24"/>
        <v>49.480500000000006</v>
      </c>
      <c r="AD183" s="34"/>
      <c r="AE183" s="14"/>
    </row>
    <row r="184" spans="1:31" ht="25.5">
      <c r="A184" s="19">
        <v>230</v>
      </c>
      <c r="B184" s="46">
        <v>2022211432</v>
      </c>
      <c r="C184" s="46" t="s">
        <v>576</v>
      </c>
      <c r="D184" s="34" t="str">
        <f>VLOOKUP(B184,[1]Sheet0!$A:$F,6,FALSE)</f>
        <v>物流工程与管理</v>
      </c>
      <c r="E184" s="47" t="s">
        <v>577</v>
      </c>
      <c r="F184" s="47">
        <v>87.4</v>
      </c>
      <c r="G184" s="48">
        <f t="shared" si="21"/>
        <v>39.330000000000005</v>
      </c>
      <c r="H184" s="47"/>
      <c r="I184" s="47"/>
      <c r="J184" s="47"/>
      <c r="K184" s="47"/>
      <c r="L184" s="47"/>
      <c r="M184" s="47"/>
      <c r="N184" s="47"/>
      <c r="O184" s="47"/>
      <c r="P184" s="47"/>
      <c r="Q184" s="47"/>
      <c r="R184" s="47"/>
      <c r="S184" s="47"/>
      <c r="T184" s="47" t="s">
        <v>578</v>
      </c>
      <c r="U184" s="47">
        <v>22</v>
      </c>
      <c r="V184" s="47">
        <v>22</v>
      </c>
      <c r="W184" s="25">
        <f t="shared" si="22"/>
        <v>9.9</v>
      </c>
      <c r="X184" s="47"/>
      <c r="Y184" s="47"/>
      <c r="Z184" s="47" t="s">
        <v>579</v>
      </c>
      <c r="AA184" s="47">
        <v>0</v>
      </c>
      <c r="AB184" s="20">
        <f t="shared" si="23"/>
        <v>0</v>
      </c>
      <c r="AC184" s="25">
        <f t="shared" si="24"/>
        <v>49.230000000000004</v>
      </c>
      <c r="AD184" s="21"/>
      <c r="AE184" s="13"/>
    </row>
    <row r="185" spans="1:31" ht="114.75">
      <c r="A185" s="19">
        <v>190</v>
      </c>
      <c r="B185" s="33">
        <v>2022211414</v>
      </c>
      <c r="C185" s="33" t="s">
        <v>580</v>
      </c>
      <c r="D185" s="34" t="str">
        <f>VLOOKUP(B185,[1]Sheet0!$A:$F,6,FALSE)</f>
        <v>物流工程与管理</v>
      </c>
      <c r="E185" s="34" t="s">
        <v>568</v>
      </c>
      <c r="F185" s="34">
        <v>87.66</v>
      </c>
      <c r="G185" s="45">
        <f t="shared" si="21"/>
        <v>39.447000000000003</v>
      </c>
      <c r="H185" s="34"/>
      <c r="I185" s="34">
        <v>0</v>
      </c>
      <c r="J185" s="34"/>
      <c r="K185" s="34">
        <v>0</v>
      </c>
      <c r="L185" s="34"/>
      <c r="M185" s="34">
        <v>0</v>
      </c>
      <c r="N185" s="34"/>
      <c r="O185" s="34">
        <v>0</v>
      </c>
      <c r="P185" s="34"/>
      <c r="Q185" s="34">
        <v>0</v>
      </c>
      <c r="R185" s="34"/>
      <c r="S185" s="34">
        <v>0</v>
      </c>
      <c r="T185" s="34" t="s">
        <v>581</v>
      </c>
      <c r="U185" s="34">
        <v>15</v>
      </c>
      <c r="V185" s="34">
        <v>15</v>
      </c>
      <c r="W185" s="25">
        <f t="shared" si="22"/>
        <v>6.75</v>
      </c>
      <c r="X185" s="34" t="s">
        <v>582</v>
      </c>
      <c r="Y185" s="34"/>
      <c r="Z185" s="34" t="s">
        <v>583</v>
      </c>
      <c r="AA185" s="34">
        <v>10</v>
      </c>
      <c r="AB185" s="20">
        <f t="shared" si="23"/>
        <v>1</v>
      </c>
      <c r="AC185" s="25">
        <f t="shared" si="24"/>
        <v>47.197000000000003</v>
      </c>
      <c r="AD185" s="35"/>
    </row>
    <row r="186" spans="1:31" ht="25.5">
      <c r="A186" s="19">
        <v>233</v>
      </c>
      <c r="B186" s="46">
        <v>2022211439</v>
      </c>
      <c r="C186" s="46" t="s">
        <v>584</v>
      </c>
      <c r="D186" s="34" t="str">
        <f>VLOOKUP(B186,[1]Sheet0!$A:$F,6,FALSE)</f>
        <v>物流工程与管理</v>
      </c>
      <c r="E186" s="47" t="s">
        <v>32</v>
      </c>
      <c r="F186" s="47">
        <v>81.37</v>
      </c>
      <c r="G186" s="48">
        <f t="shared" si="21"/>
        <v>36.616500000000002</v>
      </c>
      <c r="H186" s="49"/>
      <c r="I186" s="49">
        <v>0</v>
      </c>
      <c r="J186" s="49"/>
      <c r="K186" s="49">
        <v>0</v>
      </c>
      <c r="L186" s="49"/>
      <c r="M186" s="49">
        <v>0</v>
      </c>
      <c r="N186" s="49"/>
      <c r="O186" s="49">
        <v>0</v>
      </c>
      <c r="P186" s="49"/>
      <c r="Q186" s="49">
        <v>0</v>
      </c>
      <c r="R186" s="49"/>
      <c r="S186" s="49">
        <v>0</v>
      </c>
      <c r="T186" s="49" t="s">
        <v>585</v>
      </c>
      <c r="U186" s="49">
        <v>15</v>
      </c>
      <c r="V186" s="49">
        <v>15</v>
      </c>
      <c r="W186" s="25">
        <f t="shared" si="22"/>
        <v>6.75</v>
      </c>
      <c r="X186" s="47" t="s">
        <v>586</v>
      </c>
      <c r="Y186" s="47" t="s">
        <v>587</v>
      </c>
      <c r="Z186" s="47" t="s">
        <v>588</v>
      </c>
      <c r="AA186" s="47">
        <v>10</v>
      </c>
      <c r="AB186" s="20">
        <f t="shared" si="23"/>
        <v>1</v>
      </c>
      <c r="AC186" s="25">
        <f t="shared" si="24"/>
        <v>44.366500000000002</v>
      </c>
      <c r="AD186" s="21"/>
    </row>
    <row r="187" spans="1:31" ht="51">
      <c r="A187" s="19">
        <v>201</v>
      </c>
      <c r="B187" s="33">
        <v>2022211425</v>
      </c>
      <c r="C187" s="33" t="s">
        <v>589</v>
      </c>
      <c r="D187" s="34" t="str">
        <f>VLOOKUP(B187,[1]Sheet0!$A:$F,6,FALSE)</f>
        <v>物流工程与管理</v>
      </c>
      <c r="E187" s="34" t="s">
        <v>32</v>
      </c>
      <c r="F187" s="34">
        <v>86.21</v>
      </c>
      <c r="G187" s="45">
        <f t="shared" si="21"/>
        <v>38.794499999999999</v>
      </c>
      <c r="H187" s="34"/>
      <c r="I187" s="34">
        <v>0</v>
      </c>
      <c r="J187" s="34"/>
      <c r="K187" s="34">
        <v>0</v>
      </c>
      <c r="L187" s="34"/>
      <c r="M187" s="34">
        <v>0</v>
      </c>
      <c r="N187" s="34"/>
      <c r="O187" s="34">
        <v>0</v>
      </c>
      <c r="P187" s="34"/>
      <c r="Q187" s="34">
        <v>0</v>
      </c>
      <c r="R187" s="34"/>
      <c r="S187" s="34">
        <v>0</v>
      </c>
      <c r="T187" s="34" t="s">
        <v>590</v>
      </c>
      <c r="U187" s="34">
        <v>10</v>
      </c>
      <c r="V187" s="34">
        <v>10</v>
      </c>
      <c r="W187" s="25">
        <f t="shared" si="22"/>
        <v>4.5</v>
      </c>
      <c r="X187" s="34" t="s">
        <v>591</v>
      </c>
      <c r="Y187" s="34"/>
      <c r="Z187" s="34" t="s">
        <v>592</v>
      </c>
      <c r="AA187" s="34">
        <v>5.5</v>
      </c>
      <c r="AB187" s="20">
        <f t="shared" si="23"/>
        <v>0.55000000000000004</v>
      </c>
      <c r="AC187" s="25">
        <f t="shared" si="24"/>
        <v>43.844499999999996</v>
      </c>
      <c r="AD187" s="35"/>
    </row>
    <row r="188" spans="1:31">
      <c r="A188" s="19">
        <v>202</v>
      </c>
      <c r="B188" s="33">
        <v>2022211426</v>
      </c>
      <c r="C188" s="42" t="s">
        <v>593</v>
      </c>
      <c r="D188" s="34" t="str">
        <f>VLOOKUP(B188,[1]Sheet0!$A:$F,6,FALSE)</f>
        <v>物流工程与管理</v>
      </c>
      <c r="E188" s="34" t="s">
        <v>594</v>
      </c>
      <c r="F188" s="34">
        <v>84.98</v>
      </c>
      <c r="G188" s="45">
        <f t="shared" si="21"/>
        <v>38.241</v>
      </c>
      <c r="H188" s="34"/>
      <c r="I188" s="34">
        <v>0</v>
      </c>
      <c r="J188" s="34"/>
      <c r="K188" s="34">
        <v>0</v>
      </c>
      <c r="L188" s="34"/>
      <c r="M188" s="34">
        <v>0</v>
      </c>
      <c r="N188" s="34"/>
      <c r="O188" s="34">
        <v>0</v>
      </c>
      <c r="P188" s="34"/>
      <c r="Q188" s="34">
        <v>0</v>
      </c>
      <c r="R188" s="34"/>
      <c r="S188" s="34">
        <v>0</v>
      </c>
      <c r="T188" s="34" t="s">
        <v>595</v>
      </c>
      <c r="U188" s="34">
        <v>10</v>
      </c>
      <c r="V188" s="43">
        <v>10</v>
      </c>
      <c r="W188" s="25">
        <f t="shared" si="22"/>
        <v>4.5</v>
      </c>
      <c r="X188" s="34"/>
      <c r="Y188" s="34"/>
      <c r="Z188" s="34"/>
      <c r="AA188" s="34"/>
      <c r="AB188" s="20">
        <f t="shared" si="23"/>
        <v>0</v>
      </c>
      <c r="AC188" s="25">
        <v>42.741</v>
      </c>
      <c r="AD188" s="34"/>
    </row>
    <row r="189" spans="1:31">
      <c r="A189" s="19">
        <v>199</v>
      </c>
      <c r="B189" s="33">
        <v>2022211423</v>
      </c>
      <c r="C189" s="33" t="s">
        <v>596</v>
      </c>
      <c r="D189" s="34" t="str">
        <f>VLOOKUP(B189,[1]Sheet0!$A:$F,6,FALSE)</f>
        <v>物流工程与管理</v>
      </c>
      <c r="E189" s="34" t="s">
        <v>597</v>
      </c>
      <c r="F189" s="34">
        <v>83.8</v>
      </c>
      <c r="G189" s="45">
        <f t="shared" si="21"/>
        <v>37.71</v>
      </c>
      <c r="H189" s="34"/>
      <c r="I189" s="34">
        <v>0</v>
      </c>
      <c r="J189" s="34"/>
      <c r="K189" s="34">
        <v>0</v>
      </c>
      <c r="L189" s="34"/>
      <c r="M189" s="34">
        <v>0</v>
      </c>
      <c r="N189" s="34"/>
      <c r="O189" s="34">
        <v>0</v>
      </c>
      <c r="P189" s="34"/>
      <c r="Q189" s="34">
        <v>0</v>
      </c>
      <c r="R189" s="34"/>
      <c r="S189" s="34">
        <v>0</v>
      </c>
      <c r="T189" s="34" t="s">
        <v>598</v>
      </c>
      <c r="U189" s="34">
        <v>10</v>
      </c>
      <c r="V189" s="43">
        <v>10</v>
      </c>
      <c r="W189" s="25">
        <f t="shared" si="22"/>
        <v>4.5</v>
      </c>
      <c r="X189" s="34"/>
      <c r="Y189" s="34"/>
      <c r="Z189" s="34"/>
      <c r="AA189" s="34">
        <v>0</v>
      </c>
      <c r="AB189" s="20">
        <f t="shared" si="23"/>
        <v>0</v>
      </c>
      <c r="AC189" s="25">
        <f t="shared" ref="AC189:AC211" si="25">AB189+W189+G189</f>
        <v>42.21</v>
      </c>
      <c r="AD189" s="34"/>
    </row>
    <row r="190" spans="1:31">
      <c r="A190" s="19">
        <v>189</v>
      </c>
      <c r="B190" s="33">
        <v>2022211412</v>
      </c>
      <c r="C190" s="33" t="s">
        <v>599</v>
      </c>
      <c r="D190" s="34" t="str">
        <f>VLOOKUP(B190,[1]Sheet0!$A:$F,6,FALSE)</f>
        <v>物流工程与管理</v>
      </c>
      <c r="E190" s="34" t="s">
        <v>600</v>
      </c>
      <c r="F190" s="34">
        <v>88.56</v>
      </c>
      <c r="G190" s="45">
        <f t="shared" si="21"/>
        <v>39.852000000000004</v>
      </c>
      <c r="H190" s="34"/>
      <c r="I190" s="34"/>
      <c r="J190" s="34"/>
      <c r="K190" s="34"/>
      <c r="L190" s="34"/>
      <c r="M190" s="34"/>
      <c r="N190" s="34"/>
      <c r="O190" s="34"/>
      <c r="P190" s="34"/>
      <c r="Q190" s="34"/>
      <c r="R190" s="34"/>
      <c r="S190" s="34"/>
      <c r="T190" s="34" t="s">
        <v>601</v>
      </c>
      <c r="U190" s="34">
        <v>5</v>
      </c>
      <c r="V190" s="34">
        <v>5</v>
      </c>
      <c r="W190" s="25">
        <f t="shared" si="22"/>
        <v>2.25</v>
      </c>
      <c r="X190" s="34"/>
      <c r="Y190" s="34"/>
      <c r="Z190" s="34"/>
      <c r="AA190" s="34"/>
      <c r="AB190" s="20">
        <f t="shared" si="23"/>
        <v>0</v>
      </c>
      <c r="AC190" s="25">
        <f t="shared" si="25"/>
        <v>42.102000000000004</v>
      </c>
      <c r="AD190" s="34"/>
    </row>
    <row r="191" spans="1:31">
      <c r="A191" s="19">
        <v>191</v>
      </c>
      <c r="B191" s="33">
        <v>2022211415</v>
      </c>
      <c r="C191" s="42" t="s">
        <v>602</v>
      </c>
      <c r="D191" s="34" t="str">
        <f>VLOOKUP(B191,[1]Sheet0!$A:$F,6,FALSE)</f>
        <v>物流工程与管理</v>
      </c>
      <c r="E191" s="34" t="s">
        <v>603</v>
      </c>
      <c r="F191" s="34">
        <v>86.03</v>
      </c>
      <c r="G191" s="45">
        <f t="shared" si="21"/>
        <v>38.713500000000003</v>
      </c>
      <c r="H191" s="34"/>
      <c r="I191" s="34">
        <v>0</v>
      </c>
      <c r="J191" s="34"/>
      <c r="K191" s="34">
        <v>0</v>
      </c>
      <c r="L191" s="34"/>
      <c r="M191" s="34">
        <v>0</v>
      </c>
      <c r="N191" s="34"/>
      <c r="O191" s="34">
        <v>0</v>
      </c>
      <c r="P191" s="34"/>
      <c r="Q191" s="34">
        <v>0</v>
      </c>
      <c r="R191" s="34"/>
      <c r="S191" s="34">
        <v>0</v>
      </c>
      <c r="T191" s="34" t="s">
        <v>604</v>
      </c>
      <c r="U191" s="34">
        <v>7</v>
      </c>
      <c r="V191" s="43">
        <v>7</v>
      </c>
      <c r="W191" s="25">
        <f t="shared" si="22"/>
        <v>3.15</v>
      </c>
      <c r="X191" s="34" t="s">
        <v>605</v>
      </c>
      <c r="Y191" s="34"/>
      <c r="Z191" s="34"/>
      <c r="AA191" s="34">
        <v>1</v>
      </c>
      <c r="AB191" s="20">
        <f t="shared" si="23"/>
        <v>0.1</v>
      </c>
      <c r="AC191" s="25">
        <f t="shared" si="25"/>
        <v>41.963500000000003</v>
      </c>
      <c r="AD191" s="34"/>
    </row>
    <row r="192" spans="1:31" ht="25.5">
      <c r="A192" s="19">
        <v>208</v>
      </c>
      <c r="B192" s="33">
        <v>2022211438</v>
      </c>
      <c r="C192" s="33" t="s">
        <v>606</v>
      </c>
      <c r="D192" s="34" t="str">
        <f>VLOOKUP(B192,[1]Sheet0!$A:$F,6,FALSE)</f>
        <v>物流工程与管理</v>
      </c>
      <c r="E192" s="34" t="s">
        <v>32</v>
      </c>
      <c r="F192" s="34">
        <v>85.65</v>
      </c>
      <c r="G192" s="45">
        <f t="shared" si="21"/>
        <v>38.542500000000004</v>
      </c>
      <c r="H192" s="34"/>
      <c r="I192" s="34">
        <v>0</v>
      </c>
      <c r="J192" s="34"/>
      <c r="K192" s="34">
        <v>0</v>
      </c>
      <c r="L192" s="34"/>
      <c r="M192" s="34">
        <v>0</v>
      </c>
      <c r="N192" s="34"/>
      <c r="O192" s="34">
        <v>0</v>
      </c>
      <c r="P192" s="34"/>
      <c r="Q192" s="34">
        <v>0</v>
      </c>
      <c r="R192" s="34"/>
      <c r="S192" s="34">
        <v>0</v>
      </c>
      <c r="T192" s="34" t="s">
        <v>607</v>
      </c>
      <c r="U192" s="34">
        <v>7</v>
      </c>
      <c r="V192" s="34">
        <v>7</v>
      </c>
      <c r="W192" s="25">
        <f t="shared" si="22"/>
        <v>3.15</v>
      </c>
      <c r="X192" s="34"/>
      <c r="Y192" s="34"/>
      <c r="Z192" s="34" t="s">
        <v>608</v>
      </c>
      <c r="AA192" s="34">
        <v>1</v>
      </c>
      <c r="AB192" s="20">
        <f t="shared" si="23"/>
        <v>0.1</v>
      </c>
      <c r="AC192" s="25">
        <f t="shared" si="25"/>
        <v>41.792500000000004</v>
      </c>
      <c r="AD192" s="34"/>
    </row>
    <row r="193" spans="1:30" ht="25.5">
      <c r="A193" s="19">
        <v>234</v>
      </c>
      <c r="B193" s="46">
        <v>2022211440</v>
      </c>
      <c r="C193" s="46" t="s">
        <v>609</v>
      </c>
      <c r="D193" s="34" t="str">
        <f>VLOOKUP(B193,[1]Sheet0!$A:$F,6,FALSE)</f>
        <v>物流工程与管理</v>
      </c>
      <c r="E193" s="47" t="s">
        <v>610</v>
      </c>
      <c r="F193" s="47">
        <v>86.4</v>
      </c>
      <c r="G193" s="48">
        <f t="shared" si="21"/>
        <v>38.880000000000003</v>
      </c>
      <c r="H193" s="47"/>
      <c r="I193" s="47"/>
      <c r="J193" s="47"/>
      <c r="K193" s="47"/>
      <c r="L193" s="47"/>
      <c r="M193" s="47"/>
      <c r="N193" s="47"/>
      <c r="O193" s="47"/>
      <c r="P193" s="47"/>
      <c r="Q193" s="47"/>
      <c r="R193" s="47"/>
      <c r="S193" s="47"/>
      <c r="T193" s="47" t="s">
        <v>611</v>
      </c>
      <c r="U193" s="47">
        <v>5</v>
      </c>
      <c r="V193" s="47">
        <v>5</v>
      </c>
      <c r="W193" s="25">
        <f t="shared" si="22"/>
        <v>2.25</v>
      </c>
      <c r="X193" s="47"/>
      <c r="Y193" s="47"/>
      <c r="Z193" s="47" t="s">
        <v>612</v>
      </c>
      <c r="AA193" s="47">
        <v>5</v>
      </c>
      <c r="AB193" s="20">
        <f t="shared" si="23"/>
        <v>0.5</v>
      </c>
      <c r="AC193" s="25">
        <f t="shared" si="25"/>
        <v>41.63</v>
      </c>
      <c r="AD193" s="21"/>
    </row>
    <row r="194" spans="1:30">
      <c r="A194" s="19">
        <v>197</v>
      </c>
      <c r="B194" s="33">
        <v>2022211421</v>
      </c>
      <c r="C194" s="33" t="s">
        <v>613</v>
      </c>
      <c r="D194" s="34" t="str">
        <f>VLOOKUP(B194,[1]Sheet0!$A:$F,6,FALSE)</f>
        <v>物流工程与管理</v>
      </c>
      <c r="E194" s="34" t="s">
        <v>614</v>
      </c>
      <c r="F194" s="34">
        <v>87.46</v>
      </c>
      <c r="G194" s="45">
        <f t="shared" si="21"/>
        <v>39.356999999999999</v>
      </c>
      <c r="H194" s="34"/>
      <c r="I194" s="34">
        <v>0</v>
      </c>
      <c r="J194" s="34"/>
      <c r="K194" s="34">
        <v>0</v>
      </c>
      <c r="L194" s="34"/>
      <c r="M194" s="34">
        <v>0</v>
      </c>
      <c r="N194" s="34"/>
      <c r="O194" s="34">
        <v>0</v>
      </c>
      <c r="P194" s="34"/>
      <c r="Q194" s="34">
        <v>0</v>
      </c>
      <c r="R194" s="34"/>
      <c r="S194" s="34">
        <v>0</v>
      </c>
      <c r="T194" s="34" t="s">
        <v>615</v>
      </c>
      <c r="U194" s="34">
        <v>5</v>
      </c>
      <c r="V194" s="34">
        <v>5</v>
      </c>
      <c r="W194" s="25">
        <f t="shared" si="22"/>
        <v>2.25</v>
      </c>
      <c r="X194" s="34"/>
      <c r="Y194" s="34"/>
      <c r="Z194" s="34"/>
      <c r="AA194" s="34">
        <v>0</v>
      </c>
      <c r="AB194" s="20">
        <f t="shared" si="23"/>
        <v>0</v>
      </c>
      <c r="AC194" s="25">
        <f t="shared" si="25"/>
        <v>41.606999999999999</v>
      </c>
      <c r="AD194" s="34"/>
    </row>
    <row r="195" spans="1:30">
      <c r="A195" s="19">
        <v>198</v>
      </c>
      <c r="B195" s="33">
        <v>2022211422</v>
      </c>
      <c r="C195" s="33" t="s">
        <v>616</v>
      </c>
      <c r="D195" s="34" t="str">
        <f>VLOOKUP(B195,[1]Sheet0!$A:$F,6,FALSE)</f>
        <v>物流工程与管理</v>
      </c>
      <c r="E195" s="34" t="s">
        <v>568</v>
      </c>
      <c r="F195" s="34">
        <v>86.48</v>
      </c>
      <c r="G195" s="45">
        <f t="shared" si="21"/>
        <v>38.916000000000004</v>
      </c>
      <c r="H195" s="34"/>
      <c r="I195" s="34">
        <v>0</v>
      </c>
      <c r="J195" s="34"/>
      <c r="K195" s="34">
        <v>0</v>
      </c>
      <c r="L195" s="34"/>
      <c r="M195" s="34">
        <v>0</v>
      </c>
      <c r="N195" s="34"/>
      <c r="O195" s="34">
        <v>0</v>
      </c>
      <c r="P195" s="34"/>
      <c r="Q195" s="34">
        <v>0</v>
      </c>
      <c r="R195" s="34"/>
      <c r="S195" s="34">
        <v>0</v>
      </c>
      <c r="T195" s="34" t="s">
        <v>617</v>
      </c>
      <c r="U195" s="34">
        <v>5</v>
      </c>
      <c r="V195" s="34">
        <v>5</v>
      </c>
      <c r="W195" s="25">
        <f t="shared" si="22"/>
        <v>2.25</v>
      </c>
      <c r="X195" s="34"/>
      <c r="Y195" s="34"/>
      <c r="Z195" s="34"/>
      <c r="AA195" s="34">
        <v>0</v>
      </c>
      <c r="AB195" s="20">
        <f t="shared" si="23"/>
        <v>0</v>
      </c>
      <c r="AC195" s="25">
        <f t="shared" si="25"/>
        <v>41.166000000000004</v>
      </c>
      <c r="AD195" s="34"/>
    </row>
    <row r="196" spans="1:30" ht="51">
      <c r="A196" s="19">
        <v>185</v>
      </c>
      <c r="B196" s="33">
        <v>2022211408</v>
      </c>
      <c r="C196" s="33" t="s">
        <v>618</v>
      </c>
      <c r="D196" s="34" t="str">
        <f>VLOOKUP(B196,[1]Sheet0!$A:$F,6,FALSE)</f>
        <v>物流工程与管理</v>
      </c>
      <c r="E196" s="34" t="s">
        <v>619</v>
      </c>
      <c r="F196" s="34">
        <v>88.79</v>
      </c>
      <c r="G196" s="45">
        <f t="shared" si="21"/>
        <v>39.955500000000001</v>
      </c>
      <c r="H196" s="34"/>
      <c r="I196" s="34">
        <v>0</v>
      </c>
      <c r="J196" s="34"/>
      <c r="K196" s="34">
        <v>0</v>
      </c>
      <c r="L196" s="34"/>
      <c r="M196" s="34">
        <v>0</v>
      </c>
      <c r="N196" s="34"/>
      <c r="O196" s="34">
        <v>0</v>
      </c>
      <c r="P196" s="34"/>
      <c r="Q196" s="34">
        <v>0</v>
      </c>
      <c r="R196" s="34"/>
      <c r="S196" s="34">
        <v>0</v>
      </c>
      <c r="T196" s="34"/>
      <c r="U196" s="34"/>
      <c r="V196" s="34">
        <v>0</v>
      </c>
      <c r="W196" s="25">
        <f t="shared" si="22"/>
        <v>0</v>
      </c>
      <c r="X196" s="34" t="s">
        <v>620</v>
      </c>
      <c r="Y196" s="34"/>
      <c r="Z196" s="34" t="s">
        <v>621</v>
      </c>
      <c r="AA196" s="34">
        <v>7.5</v>
      </c>
      <c r="AB196" s="20">
        <f t="shared" si="23"/>
        <v>0.75</v>
      </c>
      <c r="AC196" s="25">
        <f t="shared" si="25"/>
        <v>40.705500000000001</v>
      </c>
      <c r="AD196" s="34"/>
    </row>
    <row r="197" spans="1:30" ht="51">
      <c r="A197" s="19">
        <v>203</v>
      </c>
      <c r="B197" s="33">
        <v>2022211427</v>
      </c>
      <c r="C197" s="33" t="s">
        <v>622</v>
      </c>
      <c r="D197" s="34" t="str">
        <f>VLOOKUP(B197,[1]Sheet0!$A:$F,6,FALSE)</f>
        <v>物流工程与管理</v>
      </c>
      <c r="E197" s="34" t="s">
        <v>610</v>
      </c>
      <c r="F197" s="34">
        <v>85.94</v>
      </c>
      <c r="G197" s="45">
        <f t="shared" si="21"/>
        <v>38.673000000000002</v>
      </c>
      <c r="H197" s="34" t="s">
        <v>623</v>
      </c>
      <c r="I197" s="34">
        <v>4.5</v>
      </c>
      <c r="J197" s="34"/>
      <c r="K197" s="34"/>
      <c r="L197" s="34"/>
      <c r="M197" s="34"/>
      <c r="N197" s="34"/>
      <c r="O197" s="34"/>
      <c r="P197" s="34"/>
      <c r="Q197" s="34"/>
      <c r="R197" s="34"/>
      <c r="S197" s="34"/>
      <c r="T197" s="34"/>
      <c r="U197" s="34"/>
      <c r="V197" s="34">
        <v>4.5</v>
      </c>
      <c r="W197" s="25">
        <f t="shared" si="22"/>
        <v>2.0249999999999999</v>
      </c>
      <c r="X197" s="34"/>
      <c r="Y197" s="34"/>
      <c r="Z197" s="34"/>
      <c r="AA197" s="34"/>
      <c r="AB197" s="20">
        <f t="shared" si="23"/>
        <v>0</v>
      </c>
      <c r="AC197" s="25">
        <f t="shared" si="25"/>
        <v>40.698</v>
      </c>
      <c r="AD197" s="34"/>
    </row>
    <row r="198" spans="1:30">
      <c r="A198" s="19">
        <v>195</v>
      </c>
      <c r="B198" s="33">
        <v>2022211419</v>
      </c>
      <c r="C198" s="33" t="s">
        <v>624</v>
      </c>
      <c r="D198" s="34" t="str">
        <f>VLOOKUP(B198,[1]Sheet0!$A:$F,6,FALSE)</f>
        <v>物流工程与管理</v>
      </c>
      <c r="E198" s="34" t="s">
        <v>211</v>
      </c>
      <c r="F198" s="34">
        <v>86.34</v>
      </c>
      <c r="G198" s="45">
        <f t="shared" si="21"/>
        <v>38.853000000000002</v>
      </c>
      <c r="H198" s="34"/>
      <c r="I198" s="34">
        <v>0</v>
      </c>
      <c r="J198" s="34"/>
      <c r="K198" s="34">
        <v>0</v>
      </c>
      <c r="L198" s="34"/>
      <c r="M198" s="34">
        <v>0</v>
      </c>
      <c r="N198" s="34"/>
      <c r="O198" s="34">
        <v>0</v>
      </c>
      <c r="P198" s="34"/>
      <c r="Q198" s="34">
        <v>0</v>
      </c>
      <c r="R198" s="34"/>
      <c r="S198" s="34">
        <v>0</v>
      </c>
      <c r="T198" s="34" t="s">
        <v>625</v>
      </c>
      <c r="U198" s="34">
        <v>4</v>
      </c>
      <c r="V198" s="34">
        <v>4</v>
      </c>
      <c r="W198" s="25">
        <f t="shared" si="22"/>
        <v>1.8</v>
      </c>
      <c r="X198" s="34"/>
      <c r="Y198" s="34"/>
      <c r="Z198" s="34"/>
      <c r="AA198" s="34">
        <v>0</v>
      </c>
      <c r="AB198" s="20">
        <f t="shared" si="23"/>
        <v>0</v>
      </c>
      <c r="AC198" s="25">
        <f t="shared" si="25"/>
        <v>40.652999999999999</v>
      </c>
      <c r="AD198" s="34"/>
    </row>
    <row r="199" spans="1:30">
      <c r="A199" s="19">
        <v>196</v>
      </c>
      <c r="B199" s="33">
        <v>2022211420</v>
      </c>
      <c r="C199" s="33" t="s">
        <v>626</v>
      </c>
      <c r="D199" s="34" t="str">
        <f>VLOOKUP(B199,[1]Sheet0!$A:$F,6,FALSE)</f>
        <v>物流工程与管理</v>
      </c>
      <c r="E199" s="34" t="s">
        <v>93</v>
      </c>
      <c r="F199" s="34">
        <v>85.25</v>
      </c>
      <c r="G199" s="45">
        <f t="shared" si="21"/>
        <v>38.362500000000004</v>
      </c>
      <c r="H199" s="34"/>
      <c r="I199" s="34">
        <v>0</v>
      </c>
      <c r="J199" s="34"/>
      <c r="K199" s="34">
        <v>0</v>
      </c>
      <c r="L199" s="34"/>
      <c r="M199" s="34">
        <v>0</v>
      </c>
      <c r="N199" s="34"/>
      <c r="O199" s="34">
        <v>0</v>
      </c>
      <c r="P199" s="34"/>
      <c r="Q199" s="34">
        <v>0</v>
      </c>
      <c r="R199" s="34"/>
      <c r="S199" s="34">
        <v>0</v>
      </c>
      <c r="T199" s="34" t="s">
        <v>627</v>
      </c>
      <c r="U199" s="34">
        <v>5</v>
      </c>
      <c r="V199" s="34">
        <v>5</v>
      </c>
      <c r="W199" s="25">
        <f t="shared" si="22"/>
        <v>2.25</v>
      </c>
      <c r="X199" s="34"/>
      <c r="Y199" s="34"/>
      <c r="Z199" s="34"/>
      <c r="AA199" s="34">
        <v>0</v>
      </c>
      <c r="AB199" s="20">
        <f t="shared" si="23"/>
        <v>0</v>
      </c>
      <c r="AC199" s="25">
        <f t="shared" si="25"/>
        <v>40.612500000000004</v>
      </c>
      <c r="AD199" s="34"/>
    </row>
    <row r="200" spans="1:30" ht="242.25">
      <c r="A200" s="19">
        <v>187</v>
      </c>
      <c r="B200" s="33">
        <v>2022211410</v>
      </c>
      <c r="C200" s="33" t="s">
        <v>628</v>
      </c>
      <c r="D200" s="34" t="str">
        <f>VLOOKUP(B200,[1]Sheet0!$A:$F,6,FALSE)</f>
        <v>物流工程与管理</v>
      </c>
      <c r="E200" s="34" t="s">
        <v>97</v>
      </c>
      <c r="F200" s="34">
        <v>84.29</v>
      </c>
      <c r="G200" s="45">
        <f t="shared" si="21"/>
        <v>37.930500000000002</v>
      </c>
      <c r="H200" s="34"/>
      <c r="I200" s="34">
        <v>0</v>
      </c>
      <c r="J200" s="34"/>
      <c r="K200" s="34"/>
      <c r="L200" s="34"/>
      <c r="M200" s="34"/>
      <c r="N200" s="34"/>
      <c r="O200" s="34"/>
      <c r="P200" s="34" t="s">
        <v>629</v>
      </c>
      <c r="Q200" s="34">
        <v>0</v>
      </c>
      <c r="R200" s="34"/>
      <c r="S200" s="34" t="s">
        <v>630</v>
      </c>
      <c r="T200" s="34" t="s">
        <v>631</v>
      </c>
      <c r="U200" s="34">
        <v>5</v>
      </c>
      <c r="V200" s="34">
        <v>5</v>
      </c>
      <c r="W200" s="25">
        <f t="shared" si="22"/>
        <v>2.25</v>
      </c>
      <c r="X200" s="34" t="s">
        <v>632</v>
      </c>
      <c r="Y200" s="34"/>
      <c r="Z200" s="34" t="s">
        <v>633</v>
      </c>
      <c r="AA200" s="34">
        <v>4</v>
      </c>
      <c r="AB200" s="20">
        <f t="shared" si="23"/>
        <v>0.4</v>
      </c>
      <c r="AC200" s="25">
        <f t="shared" si="25"/>
        <v>40.580500000000001</v>
      </c>
      <c r="AD200" s="34"/>
    </row>
    <row r="201" spans="1:30" ht="25.5">
      <c r="A201" s="19">
        <v>235</v>
      </c>
      <c r="B201" s="46">
        <v>2022211437</v>
      </c>
      <c r="C201" s="46" t="s">
        <v>634</v>
      </c>
      <c r="D201" s="34" t="str">
        <f>VLOOKUP(B201,[1]Sheet0!$A:$F,6,FALSE)</f>
        <v>物流工程与管理</v>
      </c>
      <c r="E201" s="47" t="s">
        <v>93</v>
      </c>
      <c r="F201" s="47">
        <v>82.29</v>
      </c>
      <c r="G201" s="48">
        <f t="shared" si="21"/>
        <v>37.030500000000004</v>
      </c>
      <c r="H201" s="47" t="s">
        <v>166</v>
      </c>
      <c r="I201" s="47"/>
      <c r="J201" s="47" t="s">
        <v>166</v>
      </c>
      <c r="K201" s="47"/>
      <c r="L201" s="47" t="s">
        <v>166</v>
      </c>
      <c r="M201" s="47"/>
      <c r="N201" s="47" t="s">
        <v>166</v>
      </c>
      <c r="O201" s="47"/>
      <c r="P201" s="47" t="s">
        <v>166</v>
      </c>
      <c r="Q201" s="47"/>
      <c r="R201" s="47" t="s">
        <v>166</v>
      </c>
      <c r="S201" s="47"/>
      <c r="T201" s="47" t="s">
        <v>635</v>
      </c>
      <c r="U201" s="47">
        <v>7</v>
      </c>
      <c r="V201" s="47">
        <v>7</v>
      </c>
      <c r="W201" s="25">
        <f t="shared" si="22"/>
        <v>3.15</v>
      </c>
      <c r="X201" s="47" t="s">
        <v>636</v>
      </c>
      <c r="Y201" s="47" t="s">
        <v>166</v>
      </c>
      <c r="Z201" s="47" t="s">
        <v>166</v>
      </c>
      <c r="AA201" s="47">
        <v>2</v>
      </c>
      <c r="AB201" s="20">
        <f t="shared" si="23"/>
        <v>0.2</v>
      </c>
      <c r="AC201" s="25">
        <f t="shared" si="25"/>
        <v>40.380500000000005</v>
      </c>
      <c r="AD201" s="21"/>
    </row>
    <row r="202" spans="1:30">
      <c r="A202" s="19">
        <v>186</v>
      </c>
      <c r="B202" s="33">
        <v>2022211409</v>
      </c>
      <c r="C202" s="33" t="s">
        <v>637</v>
      </c>
      <c r="D202" s="34" t="str">
        <f>VLOOKUP(B202,[1]Sheet0!$A:$F,6,FALSE)</f>
        <v>物流工程与管理</v>
      </c>
      <c r="E202" s="34" t="s">
        <v>603</v>
      </c>
      <c r="F202" s="34">
        <v>84.4</v>
      </c>
      <c r="G202" s="45">
        <f t="shared" si="21"/>
        <v>37.980000000000004</v>
      </c>
      <c r="H202" s="34"/>
      <c r="I202" s="34">
        <v>0</v>
      </c>
      <c r="J202" s="34"/>
      <c r="K202" s="34">
        <v>0</v>
      </c>
      <c r="L202" s="34"/>
      <c r="M202" s="34">
        <v>0</v>
      </c>
      <c r="N202" s="34"/>
      <c r="O202" s="34">
        <v>0</v>
      </c>
      <c r="P202" s="34"/>
      <c r="Q202" s="34">
        <v>0</v>
      </c>
      <c r="R202" s="34"/>
      <c r="S202" s="34">
        <v>0</v>
      </c>
      <c r="T202" s="34" t="s">
        <v>631</v>
      </c>
      <c r="U202" s="34">
        <v>5</v>
      </c>
      <c r="V202" s="34">
        <v>5</v>
      </c>
      <c r="W202" s="25">
        <f t="shared" si="22"/>
        <v>2.25</v>
      </c>
      <c r="X202" s="34" t="s">
        <v>638</v>
      </c>
      <c r="Y202" s="34"/>
      <c r="Z202" s="34"/>
      <c r="AA202" s="34">
        <v>1</v>
      </c>
      <c r="AB202" s="20">
        <f t="shared" si="23"/>
        <v>0.1</v>
      </c>
      <c r="AC202" s="25">
        <f t="shared" si="25"/>
        <v>40.330000000000005</v>
      </c>
      <c r="AD202" s="34"/>
    </row>
    <row r="203" spans="1:30" ht="140.25">
      <c r="A203" s="19">
        <v>193</v>
      </c>
      <c r="B203" s="33">
        <v>2022211417</v>
      </c>
      <c r="C203" s="33" t="s">
        <v>639</v>
      </c>
      <c r="D203" s="34" t="str">
        <f>VLOOKUP(B203,[1]Sheet0!$A:$F,6,FALSE)</f>
        <v>物流工程与管理</v>
      </c>
      <c r="E203" s="34" t="s">
        <v>568</v>
      </c>
      <c r="F203" s="34">
        <v>87.39</v>
      </c>
      <c r="G203" s="45">
        <f t="shared" si="21"/>
        <v>39.325499999999998</v>
      </c>
      <c r="H203" s="34"/>
      <c r="I203" s="34">
        <v>0</v>
      </c>
      <c r="J203" s="34"/>
      <c r="K203" s="34">
        <v>0</v>
      </c>
      <c r="L203" s="34"/>
      <c r="M203" s="34">
        <v>0</v>
      </c>
      <c r="N203" s="34"/>
      <c r="O203" s="34">
        <v>0</v>
      </c>
      <c r="P203" s="34"/>
      <c r="Q203" s="34">
        <v>0</v>
      </c>
      <c r="R203" s="34"/>
      <c r="S203" s="34">
        <v>0</v>
      </c>
      <c r="T203" s="34"/>
      <c r="U203" s="34"/>
      <c r="V203" s="34">
        <v>0</v>
      </c>
      <c r="W203" s="25">
        <f t="shared" si="22"/>
        <v>0</v>
      </c>
      <c r="X203" s="34" t="s">
        <v>640</v>
      </c>
      <c r="Y203" s="34"/>
      <c r="Z203" s="34" t="s">
        <v>641</v>
      </c>
      <c r="AA203" s="34">
        <v>10</v>
      </c>
      <c r="AB203" s="20">
        <f t="shared" si="23"/>
        <v>1</v>
      </c>
      <c r="AC203" s="25">
        <f t="shared" si="25"/>
        <v>40.325499999999998</v>
      </c>
      <c r="AD203" s="34"/>
    </row>
    <row r="204" spans="1:30">
      <c r="A204" s="19">
        <v>204</v>
      </c>
      <c r="B204" s="33">
        <v>2022211430</v>
      </c>
      <c r="C204" s="33" t="s">
        <v>642</v>
      </c>
      <c r="D204" s="34" t="str">
        <f>VLOOKUP(B204,[1]Sheet0!$A:$F,6,FALSE)</f>
        <v>物流工程与管理</v>
      </c>
      <c r="E204" s="34" t="s">
        <v>240</v>
      </c>
      <c r="F204" s="34">
        <v>84.25</v>
      </c>
      <c r="G204" s="45">
        <f t="shared" si="21"/>
        <v>37.912500000000001</v>
      </c>
      <c r="H204" s="34"/>
      <c r="I204" s="34">
        <v>0</v>
      </c>
      <c r="J204" s="34"/>
      <c r="K204" s="34">
        <v>0</v>
      </c>
      <c r="L204" s="34"/>
      <c r="M204" s="34">
        <v>0</v>
      </c>
      <c r="N204" s="34"/>
      <c r="O204" s="34">
        <v>0</v>
      </c>
      <c r="P204" s="34"/>
      <c r="Q204" s="34">
        <v>0</v>
      </c>
      <c r="R204" s="34"/>
      <c r="S204" s="34">
        <v>0</v>
      </c>
      <c r="T204" s="34" t="s">
        <v>643</v>
      </c>
      <c r="U204" s="34">
        <v>5</v>
      </c>
      <c r="V204" s="34">
        <v>5</v>
      </c>
      <c r="W204" s="25">
        <f t="shared" si="22"/>
        <v>2.25</v>
      </c>
      <c r="X204" s="34"/>
      <c r="Y204" s="34"/>
      <c r="Z204" s="34"/>
      <c r="AA204" s="34">
        <v>0</v>
      </c>
      <c r="AB204" s="20">
        <f t="shared" si="23"/>
        <v>0</v>
      </c>
      <c r="AC204" s="25">
        <f t="shared" si="25"/>
        <v>40.162500000000001</v>
      </c>
      <c r="AD204" s="34"/>
    </row>
    <row r="205" spans="1:30">
      <c r="A205" s="19">
        <v>200</v>
      </c>
      <c r="B205" s="33">
        <v>2022211424</v>
      </c>
      <c r="C205" s="33" t="s">
        <v>644</v>
      </c>
      <c r="D205" s="34" t="str">
        <f>VLOOKUP(B205,[1]Sheet0!$A:$F,6,FALSE)</f>
        <v>物流工程与管理</v>
      </c>
      <c r="E205" s="34" t="s">
        <v>619</v>
      </c>
      <c r="F205" s="34">
        <v>87.96</v>
      </c>
      <c r="G205" s="45">
        <f t="shared" si="21"/>
        <v>39.582000000000001</v>
      </c>
      <c r="H205" s="34"/>
      <c r="I205" s="34">
        <v>0</v>
      </c>
      <c r="J205" s="34"/>
      <c r="K205" s="34">
        <v>0</v>
      </c>
      <c r="L205" s="34"/>
      <c r="M205" s="34">
        <v>0</v>
      </c>
      <c r="N205" s="34"/>
      <c r="O205" s="34">
        <v>0</v>
      </c>
      <c r="P205" s="34"/>
      <c r="Q205" s="34">
        <v>0</v>
      </c>
      <c r="R205" s="34"/>
      <c r="S205" s="34">
        <v>0</v>
      </c>
      <c r="T205" s="34"/>
      <c r="U205" s="34"/>
      <c r="V205" s="34">
        <v>0</v>
      </c>
      <c r="W205" s="25">
        <f t="shared" si="22"/>
        <v>0</v>
      </c>
      <c r="X205" s="34"/>
      <c r="Y205" s="34"/>
      <c r="Z205" s="34"/>
      <c r="AA205" s="34">
        <v>0</v>
      </c>
      <c r="AB205" s="20">
        <f t="shared" si="23"/>
        <v>0</v>
      </c>
      <c r="AC205" s="25">
        <f t="shared" si="25"/>
        <v>39.582000000000001</v>
      </c>
      <c r="AD205" s="34"/>
    </row>
    <row r="206" spans="1:30" ht="51">
      <c r="A206" s="19">
        <v>231</v>
      </c>
      <c r="B206" s="46">
        <v>2022211441</v>
      </c>
      <c r="C206" s="46" t="s">
        <v>645</v>
      </c>
      <c r="D206" s="34" t="str">
        <f>VLOOKUP(B206,[1]Sheet0!$A:$F,6,FALSE)</f>
        <v>物流工程与管理</v>
      </c>
      <c r="E206" s="47" t="s">
        <v>272</v>
      </c>
      <c r="F206" s="47">
        <v>85.66</v>
      </c>
      <c r="G206" s="48">
        <f t="shared" si="21"/>
        <v>38.546999999999997</v>
      </c>
      <c r="H206" s="47"/>
      <c r="I206" s="47"/>
      <c r="J206" s="47"/>
      <c r="K206" s="47"/>
      <c r="L206" s="47"/>
      <c r="M206" s="47"/>
      <c r="N206" s="47"/>
      <c r="O206" s="47"/>
      <c r="P206" s="47" t="s">
        <v>646</v>
      </c>
      <c r="Q206" s="47">
        <v>0</v>
      </c>
      <c r="R206" s="47"/>
      <c r="S206" s="47"/>
      <c r="T206" s="47"/>
      <c r="U206" s="47"/>
      <c r="V206" s="47">
        <v>0</v>
      </c>
      <c r="W206" s="25">
        <f t="shared" si="22"/>
        <v>0</v>
      </c>
      <c r="X206" s="47" t="s">
        <v>582</v>
      </c>
      <c r="Y206" s="47"/>
      <c r="Z206" s="47" t="s">
        <v>647</v>
      </c>
      <c r="AA206" s="47">
        <v>10</v>
      </c>
      <c r="AB206" s="20">
        <f t="shared" si="23"/>
        <v>1</v>
      </c>
      <c r="AC206" s="25">
        <f t="shared" si="25"/>
        <v>39.546999999999997</v>
      </c>
      <c r="AD206" s="21"/>
    </row>
    <row r="207" spans="1:30">
      <c r="A207" s="19">
        <v>205</v>
      </c>
      <c r="B207" s="33">
        <v>2022211431</v>
      </c>
      <c r="C207" s="33" t="s">
        <v>648</v>
      </c>
      <c r="D207" s="34" t="str">
        <f>VLOOKUP(B207,[1]Sheet0!$A:$F,6,FALSE)</f>
        <v>物流工程与管理</v>
      </c>
      <c r="E207" s="34" t="s">
        <v>600</v>
      </c>
      <c r="F207" s="34">
        <v>87.42</v>
      </c>
      <c r="G207" s="45">
        <f t="shared" si="21"/>
        <v>39.338999999999999</v>
      </c>
      <c r="H207" s="34"/>
      <c r="I207" s="34">
        <v>0</v>
      </c>
      <c r="J207" s="34"/>
      <c r="K207" s="34">
        <v>0</v>
      </c>
      <c r="L207" s="34"/>
      <c r="M207" s="34">
        <v>0</v>
      </c>
      <c r="N207" s="34"/>
      <c r="O207" s="34">
        <v>0</v>
      </c>
      <c r="P207" s="34"/>
      <c r="Q207" s="34">
        <v>0</v>
      </c>
      <c r="R207" s="34"/>
      <c r="S207" s="34">
        <v>0</v>
      </c>
      <c r="T207" s="34"/>
      <c r="U207" s="34">
        <v>0</v>
      </c>
      <c r="V207" s="34">
        <v>0</v>
      </c>
      <c r="W207" s="25">
        <f t="shared" si="22"/>
        <v>0</v>
      </c>
      <c r="X207" s="34"/>
      <c r="Y207" s="34"/>
      <c r="Z207" s="34"/>
      <c r="AA207" s="34">
        <v>0</v>
      </c>
      <c r="AB207" s="20">
        <f t="shared" si="23"/>
        <v>0</v>
      </c>
      <c r="AC207" s="25">
        <f t="shared" si="25"/>
        <v>39.338999999999999</v>
      </c>
      <c r="AD207" s="34"/>
    </row>
    <row r="208" spans="1:30">
      <c r="A208" s="19">
        <v>194</v>
      </c>
      <c r="B208" s="33">
        <v>2022211418</v>
      </c>
      <c r="C208" s="33" t="s">
        <v>649</v>
      </c>
      <c r="D208" s="34" t="str">
        <f>VLOOKUP(B208,[1]Sheet0!$A:$F,6,FALSE)</f>
        <v>物流工程与管理</v>
      </c>
      <c r="E208" s="34" t="s">
        <v>650</v>
      </c>
      <c r="F208" s="34">
        <v>86.76</v>
      </c>
      <c r="G208" s="45">
        <f t="shared" si="21"/>
        <v>39.042000000000002</v>
      </c>
      <c r="H208" s="34"/>
      <c r="I208" s="34">
        <v>0</v>
      </c>
      <c r="J208" s="34"/>
      <c r="K208" s="34">
        <v>0</v>
      </c>
      <c r="L208" s="34"/>
      <c r="M208" s="34">
        <v>0</v>
      </c>
      <c r="N208" s="34"/>
      <c r="O208" s="34">
        <v>0</v>
      </c>
      <c r="P208" s="34"/>
      <c r="Q208" s="34">
        <v>0</v>
      </c>
      <c r="R208" s="34"/>
      <c r="S208" s="34">
        <v>0</v>
      </c>
      <c r="T208" s="34"/>
      <c r="U208" s="34"/>
      <c r="V208" s="34">
        <v>0</v>
      </c>
      <c r="W208" s="25">
        <f t="shared" si="22"/>
        <v>0</v>
      </c>
      <c r="X208" s="34"/>
      <c r="Y208" s="34"/>
      <c r="Z208" s="34"/>
      <c r="AA208" s="34">
        <v>0</v>
      </c>
      <c r="AB208" s="20">
        <f t="shared" si="23"/>
        <v>0</v>
      </c>
      <c r="AC208" s="25">
        <f t="shared" si="25"/>
        <v>39.042000000000002</v>
      </c>
      <c r="AD208" s="34"/>
    </row>
    <row r="209" spans="1:30">
      <c r="A209" s="19">
        <v>180</v>
      </c>
      <c r="B209" s="33">
        <v>2022211403</v>
      </c>
      <c r="C209" s="33" t="s">
        <v>651</v>
      </c>
      <c r="D209" s="34" t="str">
        <f>VLOOKUP(B209,[1]Sheet0!$A:$F,6,FALSE)</f>
        <v>物流工程与管理</v>
      </c>
      <c r="E209" s="34" t="s">
        <v>217</v>
      </c>
      <c r="F209" s="34">
        <v>86.37</v>
      </c>
      <c r="G209" s="45">
        <f t="shared" si="21"/>
        <v>38.866500000000002</v>
      </c>
      <c r="H209" s="34"/>
      <c r="I209" s="34"/>
      <c r="J209" s="34"/>
      <c r="K209" s="34"/>
      <c r="L209" s="34"/>
      <c r="M209" s="34"/>
      <c r="N209" s="34"/>
      <c r="O209" s="34"/>
      <c r="P209" s="34"/>
      <c r="Q209" s="34"/>
      <c r="R209" s="34"/>
      <c r="S209" s="34"/>
      <c r="T209" s="34"/>
      <c r="U209" s="34"/>
      <c r="V209" s="34">
        <v>0</v>
      </c>
      <c r="W209" s="25">
        <f t="shared" si="22"/>
        <v>0</v>
      </c>
      <c r="X209" s="34"/>
      <c r="Y209" s="34"/>
      <c r="Z209" s="34"/>
      <c r="AA209" s="34">
        <v>0</v>
      </c>
      <c r="AB209" s="20">
        <f t="shared" si="23"/>
        <v>0</v>
      </c>
      <c r="AC209" s="25">
        <f t="shared" si="25"/>
        <v>38.866500000000002</v>
      </c>
      <c r="AD209" s="34"/>
    </row>
    <row r="210" spans="1:30">
      <c r="A210" s="19">
        <v>209</v>
      </c>
      <c r="B210" s="53">
        <v>2022211429</v>
      </c>
      <c r="C210" s="33" t="s">
        <v>652</v>
      </c>
      <c r="D210" s="34" t="str">
        <f>VLOOKUP(B210,[1]Sheet0!$A:$F,6,FALSE)</f>
        <v>物流工程与管理</v>
      </c>
      <c r="E210" s="34" t="s">
        <v>594</v>
      </c>
      <c r="F210" s="34">
        <v>85.33</v>
      </c>
      <c r="G210" s="45">
        <f t="shared" si="21"/>
        <v>38.398499999999999</v>
      </c>
      <c r="H210" s="34"/>
      <c r="I210" s="34">
        <v>0</v>
      </c>
      <c r="J210" s="34"/>
      <c r="K210" s="34">
        <v>0</v>
      </c>
      <c r="L210" s="34"/>
      <c r="M210" s="34">
        <v>0</v>
      </c>
      <c r="N210" s="34"/>
      <c r="O210" s="34">
        <v>0</v>
      </c>
      <c r="P210" s="34"/>
      <c r="Q210" s="34">
        <v>0</v>
      </c>
      <c r="R210" s="34"/>
      <c r="S210" s="34">
        <v>0</v>
      </c>
      <c r="T210" s="34"/>
      <c r="U210" s="34"/>
      <c r="V210" s="34">
        <v>0</v>
      </c>
      <c r="W210" s="25">
        <f t="shared" si="22"/>
        <v>0</v>
      </c>
      <c r="X210" s="34" t="s">
        <v>150</v>
      </c>
      <c r="Y210" s="34"/>
      <c r="Z210" s="34" t="s">
        <v>653</v>
      </c>
      <c r="AA210" s="34">
        <v>4</v>
      </c>
      <c r="AB210" s="20">
        <f t="shared" si="23"/>
        <v>0.4</v>
      </c>
      <c r="AC210" s="25">
        <f t="shared" si="25"/>
        <v>38.798499999999997</v>
      </c>
      <c r="AD210" s="34"/>
    </row>
    <row r="211" spans="1:30">
      <c r="A211" s="19">
        <v>184</v>
      </c>
      <c r="B211" s="33">
        <v>2022211407</v>
      </c>
      <c r="C211" s="33" t="s">
        <v>654</v>
      </c>
      <c r="D211" s="34" t="str">
        <f>VLOOKUP(B211,[1]Sheet0!$A:$F,6,FALSE)</f>
        <v>物流工程与管理</v>
      </c>
      <c r="E211" s="34" t="s">
        <v>577</v>
      </c>
      <c r="F211" s="34">
        <v>84.91</v>
      </c>
      <c r="G211" s="45">
        <f t="shared" si="21"/>
        <v>38.209499999999998</v>
      </c>
      <c r="H211" s="34"/>
      <c r="I211" s="34"/>
      <c r="J211" s="34"/>
      <c r="K211" s="34"/>
      <c r="L211" s="34"/>
      <c r="M211" s="34"/>
      <c r="N211" s="34"/>
      <c r="O211" s="34"/>
      <c r="P211" s="34"/>
      <c r="Q211" s="34"/>
      <c r="R211" s="34"/>
      <c r="S211" s="34"/>
      <c r="T211" s="34"/>
      <c r="U211" s="34"/>
      <c r="V211" s="34"/>
      <c r="W211" s="25">
        <f t="shared" si="22"/>
        <v>0</v>
      </c>
      <c r="X211" s="34" t="s">
        <v>655</v>
      </c>
      <c r="Y211" s="34"/>
      <c r="Z211" s="34" t="s">
        <v>656</v>
      </c>
      <c r="AA211" s="34">
        <v>3</v>
      </c>
      <c r="AB211" s="20">
        <f t="shared" si="23"/>
        <v>0.30000000000000004</v>
      </c>
      <c r="AC211" s="25">
        <f t="shared" si="25"/>
        <v>38.509499999999996</v>
      </c>
      <c r="AD211" s="34"/>
    </row>
    <row r="212" spans="1:30" ht="114.75">
      <c r="A212" s="19">
        <v>210</v>
      </c>
      <c r="B212" s="46">
        <v>2022211194</v>
      </c>
      <c r="C212" s="46" t="s">
        <v>657</v>
      </c>
      <c r="D212" s="34" t="str">
        <f>VLOOKUP(B212,[1]Sheet0!$A:$F,6,FALSE)</f>
        <v>资源与环境</v>
      </c>
      <c r="E212" s="47" t="s">
        <v>658</v>
      </c>
      <c r="F212" s="47">
        <v>84.01</v>
      </c>
      <c r="G212" s="48">
        <f t="shared" si="21"/>
        <v>37.804500000000004</v>
      </c>
      <c r="H212" s="47" t="s">
        <v>166</v>
      </c>
      <c r="I212" s="47"/>
      <c r="J212" s="47" t="s">
        <v>166</v>
      </c>
      <c r="K212" s="47"/>
      <c r="L212" s="47" t="s">
        <v>166</v>
      </c>
      <c r="M212" s="47"/>
      <c r="N212" s="47" t="s">
        <v>166</v>
      </c>
      <c r="O212" s="47"/>
      <c r="P212" s="47" t="s">
        <v>659</v>
      </c>
      <c r="Q212" s="47">
        <v>25</v>
      </c>
      <c r="R212" s="47" t="s">
        <v>166</v>
      </c>
      <c r="S212" s="47"/>
      <c r="T212" s="47" t="s">
        <v>660</v>
      </c>
      <c r="U212" s="47">
        <v>10</v>
      </c>
      <c r="V212" s="47">
        <f>Q212+S212+U212</f>
        <v>35</v>
      </c>
      <c r="W212" s="25">
        <f t="shared" si="22"/>
        <v>15.75</v>
      </c>
      <c r="X212" s="47" t="s">
        <v>166</v>
      </c>
      <c r="Y212" s="47" t="s">
        <v>166</v>
      </c>
      <c r="Z212" s="47" t="s">
        <v>661</v>
      </c>
      <c r="AA212" s="47"/>
      <c r="AB212" s="20">
        <f t="shared" si="23"/>
        <v>0</v>
      </c>
      <c r="AC212" s="25">
        <v>53.555</v>
      </c>
      <c r="AD212" s="21"/>
    </row>
    <row r="213" spans="1:30" ht="25.5">
      <c r="A213" s="19">
        <v>216</v>
      </c>
      <c r="B213" s="46">
        <v>2022211196</v>
      </c>
      <c r="C213" s="46" t="s">
        <v>662</v>
      </c>
      <c r="D213" s="34" t="str">
        <f>VLOOKUP(B213,[1]Sheet0!$A:$F,6,FALSE)</f>
        <v>资源与环境</v>
      </c>
      <c r="E213" s="47" t="s">
        <v>112</v>
      </c>
      <c r="F213" s="47">
        <v>88.65</v>
      </c>
      <c r="G213" s="48">
        <f t="shared" si="21"/>
        <v>39.892500000000005</v>
      </c>
      <c r="H213" s="47"/>
      <c r="I213" s="47"/>
      <c r="J213" s="47"/>
      <c r="K213" s="47"/>
      <c r="L213" s="47"/>
      <c r="M213" s="47"/>
      <c r="N213" s="47"/>
      <c r="O213" s="47"/>
      <c r="P213" s="47"/>
      <c r="Q213" s="47"/>
      <c r="R213" s="47"/>
      <c r="S213" s="47"/>
      <c r="T213" s="47" t="s">
        <v>663</v>
      </c>
      <c r="U213" s="47">
        <v>5</v>
      </c>
      <c r="V213" s="47">
        <v>5</v>
      </c>
      <c r="W213" s="25">
        <f t="shared" si="22"/>
        <v>2.25</v>
      </c>
      <c r="X213" s="47"/>
      <c r="Y213" s="47"/>
      <c r="Z213" s="47"/>
      <c r="AA213" s="47"/>
      <c r="AB213" s="20">
        <f t="shared" si="23"/>
        <v>0</v>
      </c>
      <c r="AC213" s="25">
        <f t="shared" ref="AC213:AC244" si="26">AB213+W213+G213</f>
        <v>42.142500000000005</v>
      </c>
      <c r="AD213" s="21"/>
    </row>
    <row r="214" spans="1:30" ht="25.5">
      <c r="A214" s="19">
        <v>211</v>
      </c>
      <c r="B214" s="46">
        <v>2022211193</v>
      </c>
      <c r="C214" s="46" t="s">
        <v>664</v>
      </c>
      <c r="D214" s="34" t="str">
        <f>VLOOKUP(B214,[1]Sheet0!$A:$F,6,FALSE)</f>
        <v>资源与环境</v>
      </c>
      <c r="E214" s="47" t="s">
        <v>665</v>
      </c>
      <c r="F214" s="47">
        <v>87.74</v>
      </c>
      <c r="G214" s="48">
        <f t="shared" ref="G214:G245" si="27">F214*0.45</f>
        <v>39.482999999999997</v>
      </c>
      <c r="H214" s="47"/>
      <c r="I214" s="47"/>
      <c r="J214" s="47"/>
      <c r="K214" s="47"/>
      <c r="L214" s="47"/>
      <c r="M214" s="47"/>
      <c r="N214" s="47"/>
      <c r="O214" s="47"/>
      <c r="P214" s="47"/>
      <c r="Q214" s="47"/>
      <c r="R214" s="47"/>
      <c r="S214" s="47"/>
      <c r="T214" s="47" t="s">
        <v>666</v>
      </c>
      <c r="U214" s="47">
        <v>5</v>
      </c>
      <c r="V214" s="47">
        <v>5</v>
      </c>
      <c r="W214" s="25">
        <f t="shared" si="22"/>
        <v>2.25</v>
      </c>
      <c r="X214" s="47"/>
      <c r="Y214" s="47"/>
      <c r="Z214" s="47"/>
      <c r="AA214" s="47"/>
      <c r="AB214" s="20">
        <f t="shared" ref="AB214:AB245" si="28">AA214*0.1</f>
        <v>0</v>
      </c>
      <c r="AC214" s="25">
        <f t="shared" si="26"/>
        <v>41.732999999999997</v>
      </c>
      <c r="AD214" s="21"/>
    </row>
    <row r="215" spans="1:30" ht="25.5">
      <c r="A215" s="19">
        <v>220</v>
      </c>
      <c r="B215" s="46">
        <v>2022211195</v>
      </c>
      <c r="C215" s="46" t="s">
        <v>667</v>
      </c>
      <c r="D215" s="34" t="str">
        <f>VLOOKUP(B215,[1]Sheet0!$A:$F,6,FALSE)</f>
        <v>资源与环境</v>
      </c>
      <c r="E215" s="47" t="s">
        <v>658</v>
      </c>
      <c r="F215" s="54">
        <v>87.54</v>
      </c>
      <c r="G215" s="48">
        <f t="shared" si="27"/>
        <v>39.393000000000001</v>
      </c>
      <c r="H215" s="47" t="s">
        <v>166</v>
      </c>
      <c r="I215" s="47"/>
      <c r="J215" s="47" t="s">
        <v>166</v>
      </c>
      <c r="K215" s="47"/>
      <c r="L215" s="47" t="s">
        <v>166</v>
      </c>
      <c r="M215" s="47"/>
      <c r="N215" s="47" t="s">
        <v>166</v>
      </c>
      <c r="O215" s="47"/>
      <c r="P215" s="47" t="s">
        <v>166</v>
      </c>
      <c r="Q215" s="47"/>
      <c r="R215" s="47" t="s">
        <v>166</v>
      </c>
      <c r="S215" s="47"/>
      <c r="T215" s="47" t="s">
        <v>668</v>
      </c>
      <c r="U215" s="54">
        <v>5</v>
      </c>
      <c r="V215" s="54">
        <v>5</v>
      </c>
      <c r="W215" s="25">
        <f t="shared" si="22"/>
        <v>2.25</v>
      </c>
      <c r="X215" s="47" t="s">
        <v>166</v>
      </c>
      <c r="Y215" s="47" t="s">
        <v>166</v>
      </c>
      <c r="Z215" s="47" t="s">
        <v>166</v>
      </c>
      <c r="AA215" s="54">
        <v>0</v>
      </c>
      <c r="AB215" s="20">
        <f t="shared" si="28"/>
        <v>0</v>
      </c>
      <c r="AC215" s="25">
        <f t="shared" si="26"/>
        <v>41.643000000000001</v>
      </c>
      <c r="AD215" s="21"/>
    </row>
    <row r="216" spans="1:30" ht="51">
      <c r="A216" s="19">
        <v>219</v>
      </c>
      <c r="B216" s="46">
        <v>2022211198</v>
      </c>
      <c r="C216" s="46" t="s">
        <v>669</v>
      </c>
      <c r="D216" s="34" t="str">
        <f>VLOOKUP(B216,[1]Sheet0!$A:$F,6,FALSE)</f>
        <v>资源与环境</v>
      </c>
      <c r="E216" s="47" t="s">
        <v>658</v>
      </c>
      <c r="F216" s="47">
        <v>85.06</v>
      </c>
      <c r="G216" s="48">
        <f t="shared" si="27"/>
        <v>38.277000000000001</v>
      </c>
      <c r="H216" s="47"/>
      <c r="I216" s="47"/>
      <c r="J216" s="47"/>
      <c r="K216" s="47"/>
      <c r="L216" s="47"/>
      <c r="M216" s="47"/>
      <c r="N216" s="47"/>
      <c r="O216" s="47"/>
      <c r="P216" s="47"/>
      <c r="Q216" s="47"/>
      <c r="R216" s="47" t="s">
        <v>670</v>
      </c>
      <c r="S216" s="47">
        <v>1.125</v>
      </c>
      <c r="T216" s="56" t="s">
        <v>671</v>
      </c>
      <c r="U216" s="47">
        <v>5</v>
      </c>
      <c r="V216" s="47">
        <v>6.125</v>
      </c>
      <c r="W216" s="25">
        <f t="shared" si="22"/>
        <v>2.7562500000000001</v>
      </c>
      <c r="X216" s="47"/>
      <c r="Y216" s="47"/>
      <c r="Z216" s="47"/>
      <c r="AA216" s="47">
        <v>0</v>
      </c>
      <c r="AB216" s="20">
        <f t="shared" si="28"/>
        <v>0</v>
      </c>
      <c r="AC216" s="25">
        <f t="shared" si="26"/>
        <v>41.033250000000002</v>
      </c>
      <c r="AD216" s="21"/>
    </row>
    <row r="217" spans="1:30" ht="165.75">
      <c r="A217" s="19">
        <v>222</v>
      </c>
      <c r="B217" s="46">
        <v>2022211188</v>
      </c>
      <c r="C217" s="46" t="s">
        <v>672</v>
      </c>
      <c r="D217" s="34" t="str">
        <f>VLOOKUP(B217,[1]Sheet0!$A:$F,6,FALSE)</f>
        <v>资源与环境</v>
      </c>
      <c r="E217" s="47" t="s">
        <v>673</v>
      </c>
      <c r="F217" s="47">
        <v>83.68</v>
      </c>
      <c r="G217" s="48">
        <f t="shared" si="27"/>
        <v>37.656000000000006</v>
      </c>
      <c r="H217" s="47"/>
      <c r="I217" s="47"/>
      <c r="J217" s="47"/>
      <c r="K217" s="47"/>
      <c r="L217" s="47"/>
      <c r="M217" s="47"/>
      <c r="N217" s="47"/>
      <c r="O217" s="47"/>
      <c r="P217" s="47" t="s">
        <v>674</v>
      </c>
      <c r="Q217" s="47">
        <v>0.3</v>
      </c>
      <c r="R217" s="47"/>
      <c r="S217" s="47"/>
      <c r="T217" s="47" t="s">
        <v>675</v>
      </c>
      <c r="U217" s="47">
        <v>4</v>
      </c>
      <c r="V217" s="47">
        <v>4.3</v>
      </c>
      <c r="W217" s="25">
        <f t="shared" si="22"/>
        <v>1.9350000000000001</v>
      </c>
      <c r="X217" s="47" t="s">
        <v>676</v>
      </c>
      <c r="Y217" s="47"/>
      <c r="Z217" s="47" t="s">
        <v>677</v>
      </c>
      <c r="AA217" s="47">
        <v>7.75</v>
      </c>
      <c r="AB217" s="20">
        <f t="shared" si="28"/>
        <v>0.77500000000000002</v>
      </c>
      <c r="AC217" s="25">
        <f t="shared" si="26"/>
        <v>40.366000000000007</v>
      </c>
      <c r="AD217" s="21"/>
    </row>
    <row r="218" spans="1:30" ht="24">
      <c r="A218" s="19">
        <v>215</v>
      </c>
      <c r="B218" s="55">
        <v>2022211202</v>
      </c>
      <c r="C218" s="55" t="s">
        <v>678</v>
      </c>
      <c r="D218" s="34" t="str">
        <f>VLOOKUP(B218,[1]Sheet0!$A:$F,6,FALSE)</f>
        <v>资源与环境</v>
      </c>
      <c r="E218" s="56" t="s">
        <v>658</v>
      </c>
      <c r="F218" s="56">
        <v>82.58</v>
      </c>
      <c r="G218" s="48">
        <f t="shared" si="27"/>
        <v>37.161000000000001</v>
      </c>
      <c r="H218" s="56"/>
      <c r="I218" s="56"/>
      <c r="J218" s="56"/>
      <c r="K218" s="56"/>
      <c r="L218" s="56"/>
      <c r="M218" s="56"/>
      <c r="N218" s="56"/>
      <c r="O218" s="56"/>
      <c r="P218" s="56"/>
      <c r="Q218" s="56"/>
      <c r="R218" s="56"/>
      <c r="S218" s="56"/>
      <c r="T218" s="56" t="s">
        <v>679</v>
      </c>
      <c r="U218" s="56">
        <v>7</v>
      </c>
      <c r="V218" s="56">
        <v>7</v>
      </c>
      <c r="W218" s="25">
        <f t="shared" si="22"/>
        <v>3.15</v>
      </c>
      <c r="X218" s="56"/>
      <c r="Y218" s="56"/>
      <c r="Z218" s="56"/>
      <c r="AA218" s="56"/>
      <c r="AB218" s="20">
        <f t="shared" si="28"/>
        <v>0</v>
      </c>
      <c r="AC218" s="25">
        <f t="shared" si="26"/>
        <v>40.311</v>
      </c>
      <c r="AD218" s="21"/>
    </row>
    <row r="219" spans="1:30">
      <c r="A219" s="19">
        <v>227</v>
      </c>
      <c r="B219" s="46">
        <v>2022211199</v>
      </c>
      <c r="C219" s="46" t="s">
        <v>680</v>
      </c>
      <c r="D219" s="34" t="str">
        <f>VLOOKUP(B219,[1]Sheet0!$A:$F,6,FALSE)</f>
        <v>资源与环境</v>
      </c>
      <c r="E219" s="47" t="s">
        <v>665</v>
      </c>
      <c r="F219" s="47">
        <v>83.94</v>
      </c>
      <c r="G219" s="48">
        <f t="shared" si="27"/>
        <v>37.773000000000003</v>
      </c>
      <c r="H219" s="47"/>
      <c r="I219" s="47"/>
      <c r="J219" s="47"/>
      <c r="K219" s="47"/>
      <c r="L219" s="47"/>
      <c r="M219" s="47"/>
      <c r="N219" s="47"/>
      <c r="O219" s="47"/>
      <c r="P219" s="47"/>
      <c r="Q219" s="47"/>
      <c r="R219" s="47"/>
      <c r="S219" s="47"/>
      <c r="T219" s="47" t="s">
        <v>681</v>
      </c>
      <c r="U219" s="47">
        <v>5</v>
      </c>
      <c r="V219" s="47">
        <v>5</v>
      </c>
      <c r="W219" s="25">
        <f t="shared" si="22"/>
        <v>2.25</v>
      </c>
      <c r="X219" s="47"/>
      <c r="Y219" s="47"/>
      <c r="Z219" s="47"/>
      <c r="AA219" s="47"/>
      <c r="AB219" s="20">
        <f t="shared" si="28"/>
        <v>0</v>
      </c>
      <c r="AC219" s="25">
        <f t="shared" si="26"/>
        <v>40.023000000000003</v>
      </c>
      <c r="AD219" s="21"/>
    </row>
    <row r="220" spans="1:30">
      <c r="A220" s="19">
        <v>218</v>
      </c>
      <c r="B220" s="46">
        <v>2022211189</v>
      </c>
      <c r="C220" s="46" t="s">
        <v>682</v>
      </c>
      <c r="D220" s="34" t="str">
        <f>VLOOKUP(B220,[1]Sheet0!$A:$F,6,FALSE)</f>
        <v>资源与环境</v>
      </c>
      <c r="E220" s="47" t="s">
        <v>665</v>
      </c>
      <c r="F220" s="47">
        <v>83.87</v>
      </c>
      <c r="G220" s="48">
        <f t="shared" si="27"/>
        <v>37.741500000000002</v>
      </c>
      <c r="H220" s="47"/>
      <c r="I220" s="47"/>
      <c r="J220" s="47"/>
      <c r="K220" s="47"/>
      <c r="L220" s="47"/>
      <c r="M220" s="47"/>
      <c r="N220" s="47"/>
      <c r="O220" s="47"/>
      <c r="P220" s="47"/>
      <c r="Q220" s="47"/>
      <c r="R220" s="47"/>
      <c r="S220" s="47"/>
      <c r="T220" s="47" t="s">
        <v>495</v>
      </c>
      <c r="U220" s="47">
        <v>5</v>
      </c>
      <c r="V220" s="47">
        <v>5</v>
      </c>
      <c r="W220" s="25">
        <f t="shared" si="22"/>
        <v>2.25</v>
      </c>
      <c r="X220" s="47"/>
      <c r="Y220" s="47"/>
      <c r="Z220" s="47"/>
      <c r="AA220" s="47"/>
      <c r="AB220" s="20">
        <f t="shared" si="28"/>
        <v>0</v>
      </c>
      <c r="AC220" s="25">
        <f t="shared" si="26"/>
        <v>39.991500000000002</v>
      </c>
      <c r="AD220" s="21"/>
    </row>
    <row r="221" spans="1:30" ht="25.5">
      <c r="A221" s="19">
        <v>217</v>
      </c>
      <c r="B221" s="46">
        <v>2022211197</v>
      </c>
      <c r="C221" s="46" t="s">
        <v>683</v>
      </c>
      <c r="D221" s="34" t="str">
        <f>VLOOKUP(B221,[1]Sheet0!$A:$F,6,FALSE)</f>
        <v>资源与环境</v>
      </c>
      <c r="E221" s="47" t="s">
        <v>658</v>
      </c>
      <c r="F221" s="47">
        <v>83.35</v>
      </c>
      <c r="G221" s="48">
        <f t="shared" si="27"/>
        <v>37.5075</v>
      </c>
      <c r="H221" s="47"/>
      <c r="I221" s="47"/>
      <c r="J221" s="47"/>
      <c r="K221" s="47"/>
      <c r="L221" s="47"/>
      <c r="M221" s="47"/>
      <c r="N221" s="47"/>
      <c r="O221" s="47"/>
      <c r="P221" s="47"/>
      <c r="Q221" s="47"/>
      <c r="R221" s="47"/>
      <c r="S221" s="47"/>
      <c r="T221" s="47" t="s">
        <v>684</v>
      </c>
      <c r="U221" s="47">
        <v>5</v>
      </c>
      <c r="V221" s="47">
        <v>5</v>
      </c>
      <c r="W221" s="25">
        <f t="shared" si="22"/>
        <v>2.25</v>
      </c>
      <c r="X221" s="47"/>
      <c r="Y221" s="47"/>
      <c r="Z221" s="47"/>
      <c r="AA221" s="47"/>
      <c r="AB221" s="20">
        <f t="shared" si="28"/>
        <v>0</v>
      </c>
      <c r="AC221" s="25">
        <f t="shared" si="26"/>
        <v>39.7575</v>
      </c>
      <c r="AD221" s="21"/>
    </row>
    <row r="222" spans="1:30">
      <c r="A222" s="19">
        <v>221</v>
      </c>
      <c r="B222" s="46">
        <v>2022211210</v>
      </c>
      <c r="C222" s="46" t="s">
        <v>685</v>
      </c>
      <c r="D222" s="34" t="str">
        <f>VLOOKUP(B222,[1]Sheet0!$A:$F,6,FALSE)</f>
        <v>资源与环境</v>
      </c>
      <c r="E222" s="47" t="s">
        <v>665</v>
      </c>
      <c r="F222" s="47">
        <v>82.33</v>
      </c>
      <c r="G222" s="48">
        <f t="shared" si="27"/>
        <v>37.048499999999997</v>
      </c>
      <c r="H222" s="47" t="s">
        <v>166</v>
      </c>
      <c r="I222" s="47">
        <v>0</v>
      </c>
      <c r="J222" s="47" t="s">
        <v>166</v>
      </c>
      <c r="K222" s="47">
        <v>0</v>
      </c>
      <c r="L222" s="47" t="s">
        <v>166</v>
      </c>
      <c r="M222" s="47">
        <v>0</v>
      </c>
      <c r="N222" s="47" t="s">
        <v>166</v>
      </c>
      <c r="O222" s="47">
        <v>0</v>
      </c>
      <c r="P222" s="47" t="s">
        <v>166</v>
      </c>
      <c r="Q222" s="47">
        <v>0</v>
      </c>
      <c r="R222" s="47" t="s">
        <v>166</v>
      </c>
      <c r="S222" s="47">
        <v>0</v>
      </c>
      <c r="T222" s="47" t="s">
        <v>681</v>
      </c>
      <c r="U222" s="47">
        <v>5</v>
      </c>
      <c r="V222" s="47">
        <v>5</v>
      </c>
      <c r="W222" s="25">
        <f t="shared" si="22"/>
        <v>2.25</v>
      </c>
      <c r="X222" s="47" t="s">
        <v>686</v>
      </c>
      <c r="Y222" s="47" t="s">
        <v>166</v>
      </c>
      <c r="Z222" s="47" t="s">
        <v>166</v>
      </c>
      <c r="AA222" s="47">
        <v>0</v>
      </c>
      <c r="AB222" s="20">
        <f t="shared" si="28"/>
        <v>0</v>
      </c>
      <c r="AC222" s="25">
        <f t="shared" si="26"/>
        <v>39.298499999999997</v>
      </c>
      <c r="AD222" s="21"/>
    </row>
    <row r="223" spans="1:30" ht="63.75">
      <c r="A223" s="19">
        <v>225</v>
      </c>
      <c r="B223" s="46">
        <v>2022211205</v>
      </c>
      <c r="C223" s="46" t="s">
        <v>687</v>
      </c>
      <c r="D223" s="34" t="str">
        <f>VLOOKUP(B223,[1]Sheet0!$A:$F,6,FALSE)</f>
        <v>资源与环境</v>
      </c>
      <c r="E223" s="47" t="s">
        <v>688</v>
      </c>
      <c r="F223" s="47">
        <v>85.45</v>
      </c>
      <c r="G223" s="48">
        <f t="shared" si="27"/>
        <v>38.452500000000001</v>
      </c>
      <c r="H223" s="47"/>
      <c r="I223" s="47"/>
      <c r="J223" s="47"/>
      <c r="K223" s="47"/>
      <c r="L223" s="47"/>
      <c r="M223" s="47"/>
      <c r="N223" s="47"/>
      <c r="O223" s="47"/>
      <c r="P223" s="47"/>
      <c r="Q223" s="47"/>
      <c r="R223" s="47"/>
      <c r="S223" s="47"/>
      <c r="T223" s="47"/>
      <c r="U223" s="47"/>
      <c r="V223" s="47"/>
      <c r="W223" s="25"/>
      <c r="X223" s="47"/>
      <c r="Y223" s="47" t="s">
        <v>689</v>
      </c>
      <c r="Z223" s="47" t="s">
        <v>690</v>
      </c>
      <c r="AA223" s="47">
        <v>1.5</v>
      </c>
      <c r="AB223" s="20">
        <f t="shared" si="28"/>
        <v>0.15000000000000002</v>
      </c>
      <c r="AC223" s="25">
        <f t="shared" si="26"/>
        <v>38.602499999999999</v>
      </c>
      <c r="AD223" s="21"/>
    </row>
    <row r="224" spans="1:30">
      <c r="A224" s="19">
        <v>223</v>
      </c>
      <c r="B224" s="46">
        <v>2022211209</v>
      </c>
      <c r="C224" s="46" t="s">
        <v>691</v>
      </c>
      <c r="D224" s="34" t="str">
        <f>VLOOKUP(B224,[1]Sheet0!$A:$F,6,FALSE)</f>
        <v>资源与环境</v>
      </c>
      <c r="E224" s="47" t="s">
        <v>658</v>
      </c>
      <c r="F224" s="47">
        <v>84.52</v>
      </c>
      <c r="G224" s="48">
        <f t="shared" si="27"/>
        <v>38.033999999999999</v>
      </c>
      <c r="H224" s="47"/>
      <c r="I224" s="47"/>
      <c r="J224" s="47"/>
      <c r="K224" s="47"/>
      <c r="L224" s="47"/>
      <c r="M224" s="47"/>
      <c r="N224" s="47"/>
      <c r="O224" s="47"/>
      <c r="P224" s="47"/>
      <c r="Q224" s="47"/>
      <c r="R224" s="47"/>
      <c r="S224" s="47"/>
      <c r="T224" s="47"/>
      <c r="U224" s="47"/>
      <c r="V224" s="47"/>
      <c r="W224" s="25">
        <f t="shared" ref="W224:W269" si="29">V224*0.45</f>
        <v>0</v>
      </c>
      <c r="X224" s="47" t="s">
        <v>186</v>
      </c>
      <c r="Y224" s="47"/>
      <c r="Z224" s="47"/>
      <c r="AA224" s="47">
        <v>1</v>
      </c>
      <c r="AB224" s="20">
        <f t="shared" si="28"/>
        <v>0.1</v>
      </c>
      <c r="AC224" s="25">
        <f t="shared" si="26"/>
        <v>38.134</v>
      </c>
      <c r="AD224" s="21"/>
    </row>
    <row r="225" spans="1:31" ht="25.5">
      <c r="A225" s="19">
        <v>224</v>
      </c>
      <c r="B225" s="57">
        <v>2022211191</v>
      </c>
      <c r="C225" s="46" t="s">
        <v>692</v>
      </c>
      <c r="D225" s="34" t="str">
        <f>VLOOKUP(B225,[1]Sheet0!$A:$F,6,FALSE)</f>
        <v>资源与环境</v>
      </c>
      <c r="E225" s="46" t="s">
        <v>332</v>
      </c>
      <c r="F225" s="46" t="s">
        <v>693</v>
      </c>
      <c r="G225" s="48">
        <f t="shared" si="27"/>
        <v>36.576000000000001</v>
      </c>
      <c r="H225" s="46"/>
      <c r="I225" s="46"/>
      <c r="J225" s="46"/>
      <c r="K225" s="46"/>
      <c r="L225" s="46"/>
      <c r="M225" s="46"/>
      <c r="N225" s="46"/>
      <c r="O225" s="46"/>
      <c r="P225" s="46"/>
      <c r="Q225" s="46"/>
      <c r="R225" s="46"/>
      <c r="S225" s="46"/>
      <c r="T225" s="46"/>
      <c r="U225" s="46"/>
      <c r="V225" s="46"/>
      <c r="W225" s="25">
        <f t="shared" si="29"/>
        <v>0</v>
      </c>
      <c r="X225" s="46"/>
      <c r="Y225" s="46"/>
      <c r="Z225" s="46" t="s">
        <v>694</v>
      </c>
      <c r="AA225" s="46" t="s">
        <v>695</v>
      </c>
      <c r="AB225" s="20">
        <f t="shared" si="28"/>
        <v>0.70000000000000007</v>
      </c>
      <c r="AC225" s="25">
        <f t="shared" si="26"/>
        <v>37.276000000000003</v>
      </c>
      <c r="AD225" s="21"/>
    </row>
    <row r="226" spans="1:31">
      <c r="A226" s="19">
        <v>226</v>
      </c>
      <c r="B226" s="57">
        <v>2022211204</v>
      </c>
      <c r="C226" s="46" t="s">
        <v>696</v>
      </c>
      <c r="D226" s="34" t="str">
        <f>VLOOKUP(B226,[1]Sheet0!$A:$F,6,FALSE)</f>
        <v>资源与环境</v>
      </c>
      <c r="E226" s="47" t="s">
        <v>688</v>
      </c>
      <c r="F226" s="47">
        <v>81.489999999999995</v>
      </c>
      <c r="G226" s="48">
        <f t="shared" si="27"/>
        <v>36.670499999999997</v>
      </c>
      <c r="H226" s="47" t="s">
        <v>166</v>
      </c>
      <c r="I226" s="47">
        <v>0</v>
      </c>
      <c r="J226" s="47" t="s">
        <v>166</v>
      </c>
      <c r="K226" s="47">
        <v>0</v>
      </c>
      <c r="L226" s="47" t="s">
        <v>166</v>
      </c>
      <c r="M226" s="47">
        <v>0</v>
      </c>
      <c r="N226" s="47" t="s">
        <v>166</v>
      </c>
      <c r="O226" s="47">
        <v>0</v>
      </c>
      <c r="P226" s="47" t="s">
        <v>166</v>
      </c>
      <c r="Q226" s="47">
        <v>0</v>
      </c>
      <c r="R226" s="47" t="s">
        <v>166</v>
      </c>
      <c r="S226" s="47">
        <v>0</v>
      </c>
      <c r="T226" s="47" t="s">
        <v>166</v>
      </c>
      <c r="U226" s="47">
        <v>0</v>
      </c>
      <c r="V226" s="47">
        <v>0</v>
      </c>
      <c r="W226" s="25">
        <f t="shared" si="29"/>
        <v>0</v>
      </c>
      <c r="X226" s="47" t="s">
        <v>166</v>
      </c>
      <c r="Y226" s="47" t="s">
        <v>166</v>
      </c>
      <c r="Z226" s="47" t="s">
        <v>166</v>
      </c>
      <c r="AA226" s="47">
        <v>0</v>
      </c>
      <c r="AB226" s="20">
        <f t="shared" si="28"/>
        <v>0</v>
      </c>
      <c r="AC226" s="25">
        <f t="shared" si="26"/>
        <v>36.670499999999997</v>
      </c>
      <c r="AD226" s="21"/>
    </row>
    <row r="227" spans="1:31">
      <c r="A227" s="19">
        <v>228</v>
      </c>
      <c r="B227" s="57">
        <v>2022211207</v>
      </c>
      <c r="C227" s="46" t="s">
        <v>697</v>
      </c>
      <c r="D227" s="34" t="str">
        <f>VLOOKUP(B227,[1]Sheet0!$A:$F,6,FALSE)</f>
        <v>资源与环境</v>
      </c>
      <c r="E227" s="47" t="s">
        <v>66</v>
      </c>
      <c r="F227" s="47">
        <v>81.22</v>
      </c>
      <c r="G227" s="48">
        <f t="shared" si="27"/>
        <v>36.548999999999999</v>
      </c>
      <c r="H227" s="47" t="s">
        <v>166</v>
      </c>
      <c r="I227" s="47">
        <v>0</v>
      </c>
      <c r="J227" s="47" t="s">
        <v>166</v>
      </c>
      <c r="K227" s="47">
        <v>0</v>
      </c>
      <c r="L227" s="47" t="s">
        <v>166</v>
      </c>
      <c r="M227" s="47">
        <v>0</v>
      </c>
      <c r="N227" s="47" t="s">
        <v>166</v>
      </c>
      <c r="O227" s="47">
        <v>0</v>
      </c>
      <c r="P227" s="47" t="s">
        <v>166</v>
      </c>
      <c r="Q227" s="47">
        <v>0</v>
      </c>
      <c r="R227" s="47" t="s">
        <v>166</v>
      </c>
      <c r="S227" s="47">
        <v>0</v>
      </c>
      <c r="T227" s="47" t="s">
        <v>166</v>
      </c>
      <c r="U227" s="47">
        <v>0</v>
      </c>
      <c r="V227" s="47">
        <v>0</v>
      </c>
      <c r="W227" s="25">
        <f t="shared" si="29"/>
        <v>0</v>
      </c>
      <c r="X227" s="47" t="s">
        <v>605</v>
      </c>
      <c r="Y227" s="47" t="s">
        <v>166</v>
      </c>
      <c r="Z227" s="47" t="s">
        <v>166</v>
      </c>
      <c r="AA227" s="47">
        <v>1</v>
      </c>
      <c r="AB227" s="20">
        <f t="shared" si="28"/>
        <v>0.1</v>
      </c>
      <c r="AC227" s="25">
        <f t="shared" si="26"/>
        <v>36.649000000000001</v>
      </c>
      <c r="AD227" s="21"/>
    </row>
    <row r="228" spans="1:31">
      <c r="A228" s="19">
        <v>213</v>
      </c>
      <c r="B228" s="46">
        <v>2022211203</v>
      </c>
      <c r="C228" s="46" t="s">
        <v>698</v>
      </c>
      <c r="D228" s="34" t="str">
        <f>VLOOKUP(B228,[1]Sheet0!$A:$F,6,FALSE)</f>
        <v>资源与环境</v>
      </c>
      <c r="E228" s="47" t="s">
        <v>66</v>
      </c>
      <c r="F228" s="47">
        <v>79.540000000000006</v>
      </c>
      <c r="G228" s="48">
        <f t="shared" si="27"/>
        <v>35.793000000000006</v>
      </c>
      <c r="H228" s="47"/>
      <c r="I228" s="47"/>
      <c r="J228" s="47"/>
      <c r="K228" s="47"/>
      <c r="L228" s="47"/>
      <c r="M228" s="47"/>
      <c r="N228" s="47"/>
      <c r="O228" s="47"/>
      <c r="P228" s="47"/>
      <c r="Q228" s="47"/>
      <c r="R228" s="47"/>
      <c r="S228" s="47"/>
      <c r="T228" s="47"/>
      <c r="U228" s="47"/>
      <c r="V228" s="47"/>
      <c r="W228" s="25">
        <f t="shared" si="29"/>
        <v>0</v>
      </c>
      <c r="X228" s="47" t="s">
        <v>699</v>
      </c>
      <c r="Y228" s="47"/>
      <c r="Z228" s="47" t="s">
        <v>700</v>
      </c>
      <c r="AA228" s="47">
        <v>7</v>
      </c>
      <c r="AB228" s="20">
        <f t="shared" si="28"/>
        <v>0.70000000000000007</v>
      </c>
      <c r="AC228" s="25">
        <f t="shared" si="26"/>
        <v>36.493000000000009</v>
      </c>
      <c r="AD228" s="21"/>
    </row>
    <row r="229" spans="1:31">
      <c r="A229" s="19">
        <v>214</v>
      </c>
      <c r="B229" s="46">
        <v>2022211201</v>
      </c>
      <c r="C229" s="46" t="s">
        <v>701</v>
      </c>
      <c r="D229" s="34" t="str">
        <f>VLOOKUP(B229,[1]Sheet0!$A:$F,6,FALSE)</f>
        <v>资源与环境</v>
      </c>
      <c r="E229" s="47" t="s">
        <v>175</v>
      </c>
      <c r="F229" s="47">
        <v>80.36</v>
      </c>
      <c r="G229" s="48">
        <f t="shared" si="27"/>
        <v>36.161999999999999</v>
      </c>
      <c r="H229" s="47"/>
      <c r="I229" s="47"/>
      <c r="J229" s="47"/>
      <c r="K229" s="47"/>
      <c r="L229" s="47"/>
      <c r="M229" s="47"/>
      <c r="N229" s="47"/>
      <c r="O229" s="47"/>
      <c r="P229" s="47"/>
      <c r="Q229" s="47"/>
      <c r="R229" s="47"/>
      <c r="S229" s="47"/>
      <c r="T229" s="47"/>
      <c r="U229" s="47"/>
      <c r="V229" s="47"/>
      <c r="W229" s="25">
        <f t="shared" si="29"/>
        <v>0</v>
      </c>
      <c r="X229" s="47"/>
      <c r="Y229" s="47"/>
      <c r="Z229" s="47"/>
      <c r="AA229" s="47"/>
      <c r="AB229" s="20">
        <f t="shared" si="28"/>
        <v>0</v>
      </c>
      <c r="AC229" s="25">
        <f t="shared" si="26"/>
        <v>36.161999999999999</v>
      </c>
      <c r="AD229" s="21"/>
    </row>
    <row r="230" spans="1:31">
      <c r="A230" s="19">
        <v>212</v>
      </c>
      <c r="B230" s="46">
        <v>2022211192</v>
      </c>
      <c r="C230" s="46" t="s">
        <v>702</v>
      </c>
      <c r="D230" s="34" t="str">
        <f>VLOOKUP(B230,[1]Sheet0!$A:$F,6,FALSE)</f>
        <v>资源与环境</v>
      </c>
      <c r="E230" s="47" t="s">
        <v>665</v>
      </c>
      <c r="F230" s="47">
        <v>79.83</v>
      </c>
      <c r="G230" s="48">
        <f t="shared" si="27"/>
        <v>35.923499999999997</v>
      </c>
      <c r="H230" s="47"/>
      <c r="I230" s="47"/>
      <c r="J230" s="47"/>
      <c r="K230" s="47"/>
      <c r="L230" s="47"/>
      <c r="M230" s="47"/>
      <c r="N230" s="47"/>
      <c r="O230" s="47"/>
      <c r="P230" s="47"/>
      <c r="Q230" s="47"/>
      <c r="R230" s="47"/>
      <c r="S230" s="47"/>
      <c r="T230" s="47"/>
      <c r="U230" s="47"/>
      <c r="V230" s="47"/>
      <c r="W230" s="25">
        <f t="shared" si="29"/>
        <v>0</v>
      </c>
      <c r="X230" s="47"/>
      <c r="Y230" s="47"/>
      <c r="Z230" s="47"/>
      <c r="AA230" s="47"/>
      <c r="AB230" s="20">
        <f t="shared" si="28"/>
        <v>0</v>
      </c>
      <c r="AC230" s="25">
        <f t="shared" si="26"/>
        <v>35.923499999999997</v>
      </c>
      <c r="AD230" s="21"/>
    </row>
    <row r="231" spans="1:31">
      <c r="A231" s="19">
        <v>188</v>
      </c>
      <c r="B231" s="33">
        <v>2022211411</v>
      </c>
      <c r="C231" s="33" t="s">
        <v>703</v>
      </c>
      <c r="D231" s="34" t="str">
        <f>VLOOKUP(B231,[1]Sheet0!$A:$F,6,FALSE)</f>
        <v>物流工程与管理</v>
      </c>
      <c r="E231" s="34" t="s">
        <v>704</v>
      </c>
      <c r="F231" s="34">
        <v>85.39</v>
      </c>
      <c r="G231" s="45">
        <f t="shared" si="27"/>
        <v>38.4255</v>
      </c>
      <c r="H231" s="34"/>
      <c r="I231" s="34">
        <v>0</v>
      </c>
      <c r="J231" s="34"/>
      <c r="K231" s="34">
        <v>0</v>
      </c>
      <c r="L231" s="34"/>
      <c r="M231" s="34">
        <v>0</v>
      </c>
      <c r="N231" s="34"/>
      <c r="O231" s="34">
        <v>0</v>
      </c>
      <c r="P231" s="34"/>
      <c r="Q231" s="34">
        <v>0</v>
      </c>
      <c r="R231" s="34"/>
      <c r="S231" s="34">
        <v>0</v>
      </c>
      <c r="T231" s="34"/>
      <c r="U231" s="34"/>
      <c r="V231" s="34">
        <v>0</v>
      </c>
      <c r="W231" s="25">
        <f t="shared" si="29"/>
        <v>0</v>
      </c>
      <c r="X231" s="34"/>
      <c r="Y231" s="34"/>
      <c r="Z231" s="34"/>
      <c r="AA231" s="34">
        <v>0</v>
      </c>
      <c r="AB231" s="20">
        <f t="shared" si="28"/>
        <v>0</v>
      </c>
      <c r="AC231" s="25">
        <f t="shared" si="26"/>
        <v>38.4255</v>
      </c>
      <c r="AD231" s="63"/>
    </row>
    <row r="232" spans="1:31" s="13" customFormat="1">
      <c r="A232" s="19">
        <v>229</v>
      </c>
      <c r="B232" s="57">
        <v>2022211433</v>
      </c>
      <c r="C232" s="46" t="s">
        <v>705</v>
      </c>
      <c r="D232" s="34" t="str">
        <f>VLOOKUP(B232,[1]Sheet0!$A:$F,6,FALSE)</f>
        <v>物流工程与管理</v>
      </c>
      <c r="E232" s="47" t="s">
        <v>650</v>
      </c>
      <c r="F232" s="47">
        <v>85.35</v>
      </c>
      <c r="G232" s="48">
        <f t="shared" si="27"/>
        <v>38.407499999999999</v>
      </c>
      <c r="H232" s="47"/>
      <c r="I232" s="47">
        <v>0</v>
      </c>
      <c r="J232" s="47"/>
      <c r="K232" s="47">
        <v>0</v>
      </c>
      <c r="L232" s="47"/>
      <c r="M232" s="47">
        <v>0</v>
      </c>
      <c r="N232" s="47"/>
      <c r="O232" s="47">
        <v>0</v>
      </c>
      <c r="P232" s="47"/>
      <c r="Q232" s="47">
        <v>0</v>
      </c>
      <c r="R232" s="47"/>
      <c r="S232" s="47">
        <v>0</v>
      </c>
      <c r="T232" s="47"/>
      <c r="U232" s="47">
        <v>0</v>
      </c>
      <c r="V232" s="47">
        <v>0</v>
      </c>
      <c r="W232" s="25">
        <f t="shared" si="29"/>
        <v>0</v>
      </c>
      <c r="X232" s="47"/>
      <c r="Y232" s="47"/>
      <c r="Z232" s="47"/>
      <c r="AA232" s="47"/>
      <c r="AB232" s="20">
        <f t="shared" si="28"/>
        <v>0</v>
      </c>
      <c r="AC232" s="25">
        <f t="shared" si="26"/>
        <v>38.407499999999999</v>
      </c>
      <c r="AD232" s="21"/>
      <c r="AE232" s="14"/>
    </row>
    <row r="233" spans="1:31">
      <c r="A233" s="19">
        <v>183</v>
      </c>
      <c r="B233" s="33">
        <v>2022211406</v>
      </c>
      <c r="C233" s="33" t="s">
        <v>706</v>
      </c>
      <c r="D233" s="34" t="str">
        <f>VLOOKUP(B233,[1]Sheet0!$A:$F,6,FALSE)</f>
        <v>物流工程与管理</v>
      </c>
      <c r="E233" s="34" t="s">
        <v>614</v>
      </c>
      <c r="F233" s="34">
        <v>82.79</v>
      </c>
      <c r="G233" s="45">
        <f t="shared" si="27"/>
        <v>37.255500000000005</v>
      </c>
      <c r="H233" s="34"/>
      <c r="I233" s="34">
        <v>0</v>
      </c>
      <c r="J233" s="34"/>
      <c r="K233" s="34">
        <v>0</v>
      </c>
      <c r="L233" s="34"/>
      <c r="M233" s="34">
        <v>0</v>
      </c>
      <c r="N233" s="34"/>
      <c r="O233" s="34">
        <v>0</v>
      </c>
      <c r="P233" s="34"/>
      <c r="Q233" s="34">
        <v>0</v>
      </c>
      <c r="R233" s="34"/>
      <c r="S233" s="34">
        <v>0</v>
      </c>
      <c r="T233" s="34"/>
      <c r="U233" s="34"/>
      <c r="V233" s="34">
        <v>0</v>
      </c>
      <c r="W233" s="25">
        <f t="shared" si="29"/>
        <v>0</v>
      </c>
      <c r="X233" s="34"/>
      <c r="Y233" s="34"/>
      <c r="Z233" s="34"/>
      <c r="AA233" s="34">
        <v>0</v>
      </c>
      <c r="AB233" s="20">
        <f t="shared" si="28"/>
        <v>0</v>
      </c>
      <c r="AC233" s="25">
        <f t="shared" si="26"/>
        <v>37.255500000000005</v>
      </c>
      <c r="AD233" s="63"/>
    </row>
    <row r="234" spans="1:31">
      <c r="A234" s="19">
        <v>207</v>
      </c>
      <c r="B234" s="33">
        <v>2022211436</v>
      </c>
      <c r="C234" s="33" t="s">
        <v>707</v>
      </c>
      <c r="D234" s="34" t="str">
        <f>VLOOKUP(B234,[1]Sheet0!$A:$F,6,FALSE)</f>
        <v>物流工程与管理</v>
      </c>
      <c r="E234" s="34" t="s">
        <v>577</v>
      </c>
      <c r="F234" s="34">
        <v>81.89</v>
      </c>
      <c r="G234" s="45">
        <f t="shared" si="27"/>
        <v>36.850500000000004</v>
      </c>
      <c r="H234" s="34"/>
      <c r="I234" s="34">
        <v>0</v>
      </c>
      <c r="J234" s="34"/>
      <c r="K234" s="34">
        <v>0</v>
      </c>
      <c r="L234" s="34"/>
      <c r="M234" s="34">
        <v>0</v>
      </c>
      <c r="N234" s="34"/>
      <c r="O234" s="34">
        <v>0</v>
      </c>
      <c r="P234" s="34"/>
      <c r="Q234" s="34">
        <v>0</v>
      </c>
      <c r="R234" s="34"/>
      <c r="S234" s="34">
        <v>0</v>
      </c>
      <c r="T234" s="34"/>
      <c r="U234" s="34"/>
      <c r="V234" s="34">
        <v>0</v>
      </c>
      <c r="W234" s="25">
        <f t="shared" si="29"/>
        <v>0</v>
      </c>
      <c r="X234" s="34"/>
      <c r="Y234" s="34"/>
      <c r="Z234" s="34"/>
      <c r="AA234" s="34">
        <v>0</v>
      </c>
      <c r="AB234" s="20">
        <f t="shared" si="28"/>
        <v>0</v>
      </c>
      <c r="AC234" s="25">
        <f t="shared" si="26"/>
        <v>36.850500000000004</v>
      </c>
      <c r="AD234" s="64"/>
    </row>
    <row r="235" spans="1:31">
      <c r="A235" s="19">
        <v>206</v>
      </c>
      <c r="B235" s="33">
        <v>2022211434</v>
      </c>
      <c r="C235" s="33" t="s">
        <v>708</v>
      </c>
      <c r="D235" s="34" t="str">
        <f>VLOOKUP(B235,[1]Sheet0!$A:$F,6,FALSE)</f>
        <v>物流工程与管理</v>
      </c>
      <c r="E235" s="34" t="s">
        <v>650</v>
      </c>
      <c r="F235" s="34">
        <v>81.86</v>
      </c>
      <c r="G235" s="45">
        <f t="shared" si="27"/>
        <v>36.837000000000003</v>
      </c>
      <c r="H235" s="34"/>
      <c r="I235" s="34">
        <v>0</v>
      </c>
      <c r="J235" s="34"/>
      <c r="K235" s="34">
        <v>0</v>
      </c>
      <c r="L235" s="34"/>
      <c r="M235" s="34">
        <v>0</v>
      </c>
      <c r="N235" s="34"/>
      <c r="O235" s="34">
        <v>0</v>
      </c>
      <c r="P235" s="34"/>
      <c r="Q235" s="34">
        <v>0</v>
      </c>
      <c r="R235" s="34"/>
      <c r="S235" s="34">
        <v>0</v>
      </c>
      <c r="T235" s="34"/>
      <c r="U235" s="34"/>
      <c r="V235" s="34">
        <v>0</v>
      </c>
      <c r="W235" s="25">
        <f t="shared" si="29"/>
        <v>0</v>
      </c>
      <c r="X235" s="34"/>
      <c r="Y235" s="34"/>
      <c r="Z235" s="34"/>
      <c r="AA235" s="34">
        <v>0</v>
      </c>
      <c r="AB235" s="20">
        <f t="shared" si="28"/>
        <v>0</v>
      </c>
      <c r="AC235" s="25">
        <f t="shared" si="26"/>
        <v>36.837000000000003</v>
      </c>
      <c r="AD235" s="34"/>
    </row>
    <row r="236" spans="1:31">
      <c r="A236" s="19">
        <v>232</v>
      </c>
      <c r="B236" s="46">
        <v>2022211442</v>
      </c>
      <c r="C236" s="46" t="s">
        <v>709</v>
      </c>
      <c r="D236" s="34" t="str">
        <f>VLOOKUP(B236,[1]Sheet0!$A:$F,6,FALSE)</f>
        <v>物流工程与管理</v>
      </c>
      <c r="E236" s="47" t="s">
        <v>710</v>
      </c>
      <c r="F236" s="47">
        <v>81.34</v>
      </c>
      <c r="G236" s="48">
        <f t="shared" si="27"/>
        <v>36.603000000000002</v>
      </c>
      <c r="H236" s="47"/>
      <c r="I236" s="47"/>
      <c r="J236" s="47"/>
      <c r="K236" s="47"/>
      <c r="L236" s="47"/>
      <c r="M236" s="47"/>
      <c r="N236" s="47"/>
      <c r="O236" s="47"/>
      <c r="P236" s="47"/>
      <c r="Q236" s="47"/>
      <c r="R236" s="47"/>
      <c r="S236" s="47"/>
      <c r="T236" s="47"/>
      <c r="U236" s="47"/>
      <c r="V236" s="47"/>
      <c r="W236" s="25">
        <f t="shared" si="29"/>
        <v>0</v>
      </c>
      <c r="X236" s="47" t="s">
        <v>632</v>
      </c>
      <c r="Y236" s="47"/>
      <c r="Z236" s="47"/>
      <c r="AA236" s="47">
        <v>1</v>
      </c>
      <c r="AB236" s="20">
        <f t="shared" si="28"/>
        <v>0.1</v>
      </c>
      <c r="AC236" s="25">
        <f t="shared" si="26"/>
        <v>36.703000000000003</v>
      </c>
      <c r="AD236" s="21"/>
    </row>
    <row r="237" spans="1:31">
      <c r="A237" s="19">
        <v>182</v>
      </c>
      <c r="B237" s="33">
        <v>2022211405</v>
      </c>
      <c r="C237" s="33" t="s">
        <v>711</v>
      </c>
      <c r="D237" s="34" t="str">
        <f>VLOOKUP(B237,[1]Sheet0!$A:$F,6,FALSE)</f>
        <v>物流工程与管理</v>
      </c>
      <c r="E237" s="34" t="s">
        <v>650</v>
      </c>
      <c r="F237" s="34">
        <v>81.260000000000005</v>
      </c>
      <c r="G237" s="45">
        <f t="shared" si="27"/>
        <v>36.567</v>
      </c>
      <c r="H237" s="34"/>
      <c r="I237" s="34">
        <v>0</v>
      </c>
      <c r="J237" s="34"/>
      <c r="K237" s="34">
        <v>0</v>
      </c>
      <c r="L237" s="34"/>
      <c r="M237" s="34">
        <v>0</v>
      </c>
      <c r="N237" s="34"/>
      <c r="O237" s="34">
        <v>0</v>
      </c>
      <c r="P237" s="34"/>
      <c r="Q237" s="34">
        <v>0</v>
      </c>
      <c r="R237" s="34"/>
      <c r="S237" s="34">
        <v>0</v>
      </c>
      <c r="T237" s="34"/>
      <c r="U237" s="34"/>
      <c r="V237" s="34">
        <v>0</v>
      </c>
      <c r="W237" s="25">
        <f t="shared" si="29"/>
        <v>0</v>
      </c>
      <c r="X237" s="34"/>
      <c r="Y237" s="34"/>
      <c r="Z237" s="34"/>
      <c r="AA237" s="34">
        <v>0</v>
      </c>
      <c r="AB237" s="20">
        <f t="shared" si="28"/>
        <v>0</v>
      </c>
      <c r="AC237" s="25">
        <f t="shared" si="26"/>
        <v>36.567</v>
      </c>
      <c r="AD237" s="34"/>
    </row>
    <row r="238" spans="1:31" s="13" customFormat="1" ht="24">
      <c r="A238" s="19">
        <v>236</v>
      </c>
      <c r="B238" s="58">
        <v>2022200784</v>
      </c>
      <c r="C238" s="59" t="s">
        <v>712</v>
      </c>
      <c r="D238" s="34" t="str">
        <f>VLOOKUP(B238,[1]Sheet0!$A:$F,6,FALSE)</f>
        <v>安全科学与工程</v>
      </c>
      <c r="E238" s="60" t="s">
        <v>100</v>
      </c>
      <c r="F238" s="60">
        <v>84.95</v>
      </c>
      <c r="G238" s="61">
        <f t="shared" si="27"/>
        <v>38.227499999999999</v>
      </c>
      <c r="H238" s="60"/>
      <c r="I238" s="60"/>
      <c r="J238" s="60"/>
      <c r="K238" s="60"/>
      <c r="L238" s="60"/>
      <c r="M238" s="60"/>
      <c r="N238" s="60"/>
      <c r="O238" s="60"/>
      <c r="P238" s="60"/>
      <c r="Q238" s="60"/>
      <c r="R238" s="60"/>
      <c r="S238" s="60"/>
      <c r="T238" s="60" t="s">
        <v>713</v>
      </c>
      <c r="U238" s="60">
        <v>30</v>
      </c>
      <c r="V238" s="60">
        <v>30</v>
      </c>
      <c r="W238" s="25">
        <f t="shared" si="29"/>
        <v>13.5</v>
      </c>
      <c r="X238" s="60"/>
      <c r="Y238" s="60" t="s">
        <v>714</v>
      </c>
      <c r="Z238" s="60" t="s">
        <v>715</v>
      </c>
      <c r="AA238" s="60">
        <v>10</v>
      </c>
      <c r="AB238" s="20">
        <f t="shared" si="28"/>
        <v>1</v>
      </c>
      <c r="AC238" s="25">
        <f t="shared" si="26"/>
        <v>52.727499999999999</v>
      </c>
      <c r="AD238" s="60"/>
    </row>
    <row r="239" spans="1:31" ht="38.25">
      <c r="A239" s="19">
        <v>333</v>
      </c>
      <c r="B239" s="46">
        <v>2022200739</v>
      </c>
      <c r="C239" s="46" t="s">
        <v>716</v>
      </c>
      <c r="D239" s="34" t="str">
        <f>VLOOKUP(B239,[1]Sheet0!$A:$F,6,FALSE)</f>
        <v>交通运输规划与管理</v>
      </c>
      <c r="E239" s="47" t="s">
        <v>717</v>
      </c>
      <c r="F239" s="47">
        <v>85.23</v>
      </c>
      <c r="G239" s="47">
        <f t="shared" si="27"/>
        <v>38.353500000000004</v>
      </c>
      <c r="H239" s="47" t="s">
        <v>718</v>
      </c>
      <c r="I239" s="54">
        <v>105</v>
      </c>
      <c r="J239" s="47" t="s">
        <v>73</v>
      </c>
      <c r="K239" s="54">
        <v>0</v>
      </c>
      <c r="L239" s="47" t="s">
        <v>73</v>
      </c>
      <c r="M239" s="54">
        <v>0</v>
      </c>
      <c r="N239" s="47" t="s">
        <v>73</v>
      </c>
      <c r="O239" s="54">
        <v>0</v>
      </c>
      <c r="P239" s="47" t="s">
        <v>73</v>
      </c>
      <c r="Q239" s="54">
        <v>0</v>
      </c>
      <c r="R239" s="47" t="s">
        <v>73</v>
      </c>
      <c r="S239" s="54">
        <v>0</v>
      </c>
      <c r="T239" s="47" t="s">
        <v>73</v>
      </c>
      <c r="U239" s="54">
        <v>0</v>
      </c>
      <c r="V239" s="47">
        <f>U239+S239+Q239+O239+M239+K239+I239</f>
        <v>105</v>
      </c>
      <c r="W239" s="25">
        <f t="shared" si="29"/>
        <v>47.25</v>
      </c>
      <c r="X239" s="47" t="s">
        <v>73</v>
      </c>
      <c r="Y239" s="47" t="s">
        <v>73</v>
      </c>
      <c r="Z239" s="47" t="s">
        <v>73</v>
      </c>
      <c r="AA239" s="47">
        <v>0</v>
      </c>
      <c r="AB239" s="20">
        <f t="shared" si="28"/>
        <v>0</v>
      </c>
      <c r="AC239" s="25">
        <f t="shared" si="26"/>
        <v>85.603499999999997</v>
      </c>
      <c r="AD239" s="47" t="s">
        <v>73</v>
      </c>
    </row>
    <row r="240" spans="1:31" ht="140.25">
      <c r="A240" s="19">
        <v>332</v>
      </c>
      <c r="B240" s="46">
        <v>2022200729</v>
      </c>
      <c r="C240" s="46" t="s">
        <v>719</v>
      </c>
      <c r="D240" s="34" t="str">
        <f>VLOOKUP(B240,[1]Sheet0!$A:$F,6,FALSE)</f>
        <v>交通运输规划与管理</v>
      </c>
      <c r="E240" s="47" t="s">
        <v>290</v>
      </c>
      <c r="F240" s="47">
        <v>87.65</v>
      </c>
      <c r="G240" s="47">
        <f t="shared" si="27"/>
        <v>39.442500000000003</v>
      </c>
      <c r="H240" s="47"/>
      <c r="I240" s="54"/>
      <c r="J240" s="47"/>
      <c r="K240" s="54"/>
      <c r="L240" s="47"/>
      <c r="M240" s="54"/>
      <c r="N240" s="47"/>
      <c r="O240" s="54"/>
      <c r="P240" s="47"/>
      <c r="Q240" s="54"/>
      <c r="R240" s="47" t="s">
        <v>720</v>
      </c>
      <c r="S240" s="54">
        <v>24</v>
      </c>
      <c r="T240" s="47" t="s">
        <v>721</v>
      </c>
      <c r="U240" s="54">
        <v>30</v>
      </c>
      <c r="V240" s="47">
        <f>U240+S240+Q240+O240+M240+K240+I240</f>
        <v>54</v>
      </c>
      <c r="W240" s="25">
        <f t="shared" si="29"/>
        <v>24.3</v>
      </c>
      <c r="X240" s="47" t="s">
        <v>722</v>
      </c>
      <c r="Y240" s="47"/>
      <c r="Z240" s="47" t="s">
        <v>723</v>
      </c>
      <c r="AA240" s="47">
        <v>5</v>
      </c>
      <c r="AB240" s="20">
        <f t="shared" si="28"/>
        <v>0.5</v>
      </c>
      <c r="AC240" s="25">
        <f t="shared" si="26"/>
        <v>64.242500000000007</v>
      </c>
      <c r="AD240" s="47"/>
    </row>
    <row r="241" spans="1:30" ht="204">
      <c r="A241" s="19">
        <v>328</v>
      </c>
      <c r="B241" s="46">
        <v>2022200740</v>
      </c>
      <c r="C241" s="46" t="s">
        <v>724</v>
      </c>
      <c r="D241" s="34" t="str">
        <f>VLOOKUP(B241,[1]Sheet0!$A:$F,6,FALSE)</f>
        <v>交通运输规划与管理</v>
      </c>
      <c r="E241" s="47" t="s">
        <v>139</v>
      </c>
      <c r="F241" s="47">
        <v>88.6</v>
      </c>
      <c r="G241" s="47">
        <f t="shared" si="27"/>
        <v>39.869999999999997</v>
      </c>
      <c r="H241" s="47"/>
      <c r="I241" s="54"/>
      <c r="J241" s="47"/>
      <c r="K241" s="54"/>
      <c r="L241" s="47"/>
      <c r="M241" s="54"/>
      <c r="N241" s="47"/>
      <c r="O241" s="54"/>
      <c r="P241" s="47" t="s">
        <v>725</v>
      </c>
      <c r="Q241" s="54">
        <v>17</v>
      </c>
      <c r="R241" s="47"/>
      <c r="S241" s="54"/>
      <c r="T241" s="47" t="s">
        <v>726</v>
      </c>
      <c r="U241" s="54">
        <v>30</v>
      </c>
      <c r="V241" s="47">
        <f>U241+S241+Q241+O241+M241+K241+I241</f>
        <v>47</v>
      </c>
      <c r="W241" s="25">
        <f t="shared" si="29"/>
        <v>21.150000000000002</v>
      </c>
      <c r="X241" s="47"/>
      <c r="Y241" s="47"/>
      <c r="Z241" s="47" t="s">
        <v>727</v>
      </c>
      <c r="AA241" s="47">
        <v>9</v>
      </c>
      <c r="AB241" s="20">
        <f t="shared" si="28"/>
        <v>0.9</v>
      </c>
      <c r="AC241" s="25">
        <f t="shared" si="26"/>
        <v>61.92</v>
      </c>
      <c r="AD241" s="47"/>
    </row>
    <row r="242" spans="1:30" ht="24">
      <c r="A242" s="19">
        <v>240</v>
      </c>
      <c r="B242" s="58">
        <v>2022200780</v>
      </c>
      <c r="C242" s="59" t="s">
        <v>728</v>
      </c>
      <c r="D242" s="34" t="str">
        <f>VLOOKUP(B242,[1]Sheet0!$A:$F,6,FALSE)</f>
        <v>安全科学与工程</v>
      </c>
      <c r="E242" s="60" t="s">
        <v>128</v>
      </c>
      <c r="F242" s="60">
        <v>89.37</v>
      </c>
      <c r="G242" s="61">
        <f t="shared" si="27"/>
        <v>40.216500000000003</v>
      </c>
      <c r="H242" s="60" t="s">
        <v>73</v>
      </c>
      <c r="I242" s="60" t="s">
        <v>73</v>
      </c>
      <c r="J242" s="60" t="s">
        <v>73</v>
      </c>
      <c r="K242" s="60" t="s">
        <v>73</v>
      </c>
      <c r="L242" s="60" t="s">
        <v>73</v>
      </c>
      <c r="M242" s="60" t="s">
        <v>73</v>
      </c>
      <c r="N242" s="60" t="s">
        <v>73</v>
      </c>
      <c r="O242" s="60" t="s">
        <v>73</v>
      </c>
      <c r="P242" s="60" t="s">
        <v>73</v>
      </c>
      <c r="Q242" s="60" t="s">
        <v>73</v>
      </c>
      <c r="R242" s="60" t="s">
        <v>73</v>
      </c>
      <c r="S242" s="60" t="s">
        <v>73</v>
      </c>
      <c r="T242" s="60" t="s">
        <v>729</v>
      </c>
      <c r="U242" s="60">
        <v>20</v>
      </c>
      <c r="V242" s="60">
        <v>20</v>
      </c>
      <c r="W242" s="25">
        <f t="shared" si="29"/>
        <v>9</v>
      </c>
      <c r="X242" s="60" t="s">
        <v>73</v>
      </c>
      <c r="Y242" s="60" t="s">
        <v>73</v>
      </c>
      <c r="Z242" s="60" t="s">
        <v>730</v>
      </c>
      <c r="AA242" s="60">
        <v>0.5</v>
      </c>
      <c r="AB242" s="20">
        <f t="shared" si="28"/>
        <v>0.05</v>
      </c>
      <c r="AC242" s="25">
        <f t="shared" si="26"/>
        <v>49.266500000000008</v>
      </c>
      <c r="AD242" s="60"/>
    </row>
    <row r="243" spans="1:30" ht="204">
      <c r="A243" s="19">
        <v>322</v>
      </c>
      <c r="B243" s="46">
        <v>2022200741</v>
      </c>
      <c r="C243" s="46" t="s">
        <v>731</v>
      </c>
      <c r="D243" s="34" t="str">
        <f>VLOOKUP(B243,[1]Sheet0!$A:$F,6,FALSE)</f>
        <v>交通运输规划与管理</v>
      </c>
      <c r="E243" s="47" t="s">
        <v>161</v>
      </c>
      <c r="F243" s="47">
        <v>83.44</v>
      </c>
      <c r="G243" s="47">
        <f t="shared" si="27"/>
        <v>37.548000000000002</v>
      </c>
      <c r="H243" s="47" t="s">
        <v>73</v>
      </c>
      <c r="I243" s="54">
        <v>0</v>
      </c>
      <c r="J243" s="47" t="s">
        <v>73</v>
      </c>
      <c r="K243" s="54">
        <v>0</v>
      </c>
      <c r="L243" s="47" t="s">
        <v>73</v>
      </c>
      <c r="M243" s="54">
        <v>0</v>
      </c>
      <c r="N243" s="47" t="s">
        <v>73</v>
      </c>
      <c r="O243" s="54">
        <v>0</v>
      </c>
      <c r="P243" s="47" t="s">
        <v>732</v>
      </c>
      <c r="Q243" s="54">
        <v>20</v>
      </c>
      <c r="R243" s="47" t="s">
        <v>73</v>
      </c>
      <c r="S243" s="54">
        <v>0</v>
      </c>
      <c r="T243" s="47" t="s">
        <v>733</v>
      </c>
      <c r="U243" s="54">
        <v>30</v>
      </c>
      <c r="V243" s="47">
        <f>U243+S243+Q243+O243+M243+K243+I243</f>
        <v>50</v>
      </c>
      <c r="W243" s="25">
        <f t="shared" si="29"/>
        <v>22.5</v>
      </c>
      <c r="X243" s="47" t="s">
        <v>73</v>
      </c>
      <c r="Y243" s="47" t="s">
        <v>734</v>
      </c>
      <c r="Z243" s="47" t="s">
        <v>735</v>
      </c>
      <c r="AA243" s="47">
        <v>9</v>
      </c>
      <c r="AB243" s="20">
        <f t="shared" si="28"/>
        <v>0.9</v>
      </c>
      <c r="AC243" s="25">
        <f t="shared" si="26"/>
        <v>60.948</v>
      </c>
      <c r="AD243" s="47" t="s">
        <v>73</v>
      </c>
    </row>
    <row r="244" spans="1:30" ht="38.25">
      <c r="A244" s="19">
        <v>318</v>
      </c>
      <c r="B244" s="46">
        <v>2022200745</v>
      </c>
      <c r="C244" s="46" t="s">
        <v>736</v>
      </c>
      <c r="D244" s="34" t="str">
        <f>VLOOKUP(B244,[1]Sheet0!$A:$F,6,FALSE)</f>
        <v>交通运输规划与管理</v>
      </c>
      <c r="E244" s="47" t="s">
        <v>248</v>
      </c>
      <c r="F244" s="47">
        <v>85.87</v>
      </c>
      <c r="G244" s="47">
        <f t="shared" si="27"/>
        <v>38.641500000000001</v>
      </c>
      <c r="H244" s="47" t="s">
        <v>737</v>
      </c>
      <c r="I244" s="54">
        <v>28</v>
      </c>
      <c r="J244" s="47"/>
      <c r="K244" s="54">
        <v>0</v>
      </c>
      <c r="L244" s="47"/>
      <c r="M244" s="54">
        <v>0</v>
      </c>
      <c r="N244" s="47"/>
      <c r="O244" s="54">
        <v>0</v>
      </c>
      <c r="P244" s="47"/>
      <c r="Q244" s="54">
        <v>0</v>
      </c>
      <c r="R244" s="47"/>
      <c r="S244" s="54">
        <v>0</v>
      </c>
      <c r="T244" s="47" t="s">
        <v>738</v>
      </c>
      <c r="U244" s="54">
        <v>15</v>
      </c>
      <c r="V244" s="54">
        <f>U244+S244+Q244+O244+M244+K244+I244</f>
        <v>43</v>
      </c>
      <c r="W244" s="25">
        <f t="shared" si="29"/>
        <v>19.350000000000001</v>
      </c>
      <c r="X244" s="47"/>
      <c r="Y244" s="47"/>
      <c r="Z244" s="47"/>
      <c r="AA244" s="47"/>
      <c r="AB244" s="20">
        <f t="shared" si="28"/>
        <v>0</v>
      </c>
      <c r="AC244" s="25">
        <f t="shared" si="26"/>
        <v>57.991500000000002</v>
      </c>
      <c r="AD244" s="47"/>
    </row>
    <row r="245" spans="1:30" ht="102">
      <c r="A245" s="19">
        <v>327</v>
      </c>
      <c r="B245" s="46">
        <v>2022200730</v>
      </c>
      <c r="C245" s="46" t="s">
        <v>739</v>
      </c>
      <c r="D245" s="34" t="str">
        <f>VLOOKUP(B245,[1]Sheet0!$A:$F,6,FALSE)</f>
        <v>交通运输规划与管理</v>
      </c>
      <c r="E245" s="47" t="s">
        <v>437</v>
      </c>
      <c r="F245" s="47">
        <v>91.94</v>
      </c>
      <c r="G245" s="47">
        <f t="shared" si="27"/>
        <v>41.372999999999998</v>
      </c>
      <c r="H245" s="47"/>
      <c r="I245" s="54"/>
      <c r="J245" s="47"/>
      <c r="K245" s="54"/>
      <c r="L245" s="47"/>
      <c r="M245" s="54"/>
      <c r="N245" s="47"/>
      <c r="O245" s="54"/>
      <c r="P245" s="47" t="s">
        <v>740</v>
      </c>
      <c r="Q245" s="54">
        <v>10</v>
      </c>
      <c r="R245" s="47"/>
      <c r="S245" s="54"/>
      <c r="T245" s="47" t="s">
        <v>741</v>
      </c>
      <c r="U245" s="54">
        <v>25</v>
      </c>
      <c r="V245" s="47">
        <f>U245+S245+Q245+O245+M245+K245+I245</f>
        <v>35</v>
      </c>
      <c r="W245" s="25">
        <f t="shared" si="29"/>
        <v>15.75</v>
      </c>
      <c r="X245" s="47"/>
      <c r="Y245" s="47"/>
      <c r="Z245" s="47"/>
      <c r="AA245" s="47"/>
      <c r="AB245" s="20">
        <f t="shared" si="28"/>
        <v>0</v>
      </c>
      <c r="AC245" s="25">
        <f t="shared" ref="AC245:AC276" si="30">AB245+W245+G245</f>
        <v>57.122999999999998</v>
      </c>
      <c r="AD245" s="47"/>
    </row>
    <row r="246" spans="1:30" ht="25.5">
      <c r="A246" s="19">
        <v>330</v>
      </c>
      <c r="B246" s="46">
        <v>2022200734</v>
      </c>
      <c r="C246" s="46" t="s">
        <v>742</v>
      </c>
      <c r="D246" s="34" t="str">
        <f>VLOOKUP(B246,[1]Sheet0!$A:$F,6,FALSE)</f>
        <v>交通运输规划与管理</v>
      </c>
      <c r="E246" s="47" t="s">
        <v>437</v>
      </c>
      <c r="F246" s="47">
        <v>93.7</v>
      </c>
      <c r="G246" s="47">
        <f t="shared" ref="G246:G277" si="31">F246*0.45</f>
        <v>42.164999999999999</v>
      </c>
      <c r="H246" s="47"/>
      <c r="I246" s="54"/>
      <c r="J246" s="47"/>
      <c r="K246" s="54"/>
      <c r="L246" s="47"/>
      <c r="M246" s="54"/>
      <c r="N246" s="47"/>
      <c r="O246" s="54"/>
      <c r="P246" s="47"/>
      <c r="Q246" s="54"/>
      <c r="R246" s="47"/>
      <c r="S246" s="54"/>
      <c r="T246" s="47" t="s">
        <v>743</v>
      </c>
      <c r="U246" s="54">
        <v>30</v>
      </c>
      <c r="V246" s="47">
        <f>U246+S246+Q246+O246+M246+K246+I246</f>
        <v>30</v>
      </c>
      <c r="W246" s="25">
        <f t="shared" si="29"/>
        <v>13.5</v>
      </c>
      <c r="X246" s="47"/>
      <c r="Y246" s="47"/>
      <c r="Z246" s="47"/>
      <c r="AA246" s="47"/>
      <c r="AB246" s="20">
        <f t="shared" ref="AB246:AB277" si="32">AA246*0.1</f>
        <v>0</v>
      </c>
      <c r="AC246" s="25">
        <f t="shared" si="30"/>
        <v>55.664999999999999</v>
      </c>
      <c r="AD246" s="47"/>
    </row>
    <row r="247" spans="1:30" ht="38.25">
      <c r="A247" s="19">
        <v>326</v>
      </c>
      <c r="B247" s="46">
        <v>2022200737</v>
      </c>
      <c r="C247" s="46" t="s">
        <v>744</v>
      </c>
      <c r="D247" s="34" t="str">
        <f>VLOOKUP(B247,[1]Sheet0!$A:$F,6,FALSE)</f>
        <v>交通运输规划与管理</v>
      </c>
      <c r="E247" s="47" t="s">
        <v>318</v>
      </c>
      <c r="F247" s="47">
        <v>87.92</v>
      </c>
      <c r="G247" s="47">
        <f t="shared" si="31"/>
        <v>39.564</v>
      </c>
      <c r="H247" s="47"/>
      <c r="I247" s="54"/>
      <c r="J247" s="47"/>
      <c r="K247" s="54"/>
      <c r="L247" s="47"/>
      <c r="M247" s="54"/>
      <c r="N247" s="47"/>
      <c r="O247" s="54"/>
      <c r="P247" s="47"/>
      <c r="Q247" s="54"/>
      <c r="R247" s="47"/>
      <c r="S247" s="54"/>
      <c r="T247" s="47" t="s">
        <v>745</v>
      </c>
      <c r="U247" s="54">
        <v>30</v>
      </c>
      <c r="V247" s="47">
        <f>U247+S247+Q247+O247+M247+K247+I247</f>
        <v>30</v>
      </c>
      <c r="W247" s="25">
        <f t="shared" si="29"/>
        <v>13.5</v>
      </c>
      <c r="X247" s="47"/>
      <c r="Y247" s="47"/>
      <c r="Z247" s="47" t="s">
        <v>746</v>
      </c>
      <c r="AA247" s="47">
        <v>10</v>
      </c>
      <c r="AB247" s="20">
        <f t="shared" si="32"/>
        <v>1</v>
      </c>
      <c r="AC247" s="25">
        <f t="shared" si="30"/>
        <v>54.064</v>
      </c>
      <c r="AD247" s="47"/>
    </row>
    <row r="248" spans="1:30">
      <c r="A248" s="19">
        <v>246</v>
      </c>
      <c r="B248" s="58">
        <v>2022200783</v>
      </c>
      <c r="C248" s="59" t="s">
        <v>747</v>
      </c>
      <c r="D248" s="34" t="str">
        <f>VLOOKUP(B248,[1]Sheet0!$A:$F,6,FALSE)</f>
        <v>安全科学与工程</v>
      </c>
      <c r="E248" s="60" t="s">
        <v>100</v>
      </c>
      <c r="F248" s="60">
        <v>87.36</v>
      </c>
      <c r="G248" s="61">
        <f t="shared" si="31"/>
        <v>39.311999999999998</v>
      </c>
      <c r="H248" s="60"/>
      <c r="I248" s="60"/>
      <c r="J248" s="60"/>
      <c r="K248" s="60"/>
      <c r="L248" s="60"/>
      <c r="M248" s="60"/>
      <c r="N248" s="60"/>
      <c r="O248" s="60"/>
      <c r="P248" s="60"/>
      <c r="Q248" s="60"/>
      <c r="R248" s="60"/>
      <c r="S248" s="60"/>
      <c r="T248" s="60" t="s">
        <v>748</v>
      </c>
      <c r="U248" s="60">
        <v>10</v>
      </c>
      <c r="V248" s="60">
        <v>10</v>
      </c>
      <c r="W248" s="25">
        <f t="shared" si="29"/>
        <v>4.5</v>
      </c>
      <c r="X248" s="60"/>
      <c r="Y248" s="60"/>
      <c r="Z248" s="60"/>
      <c r="AA248" s="60"/>
      <c r="AB248" s="20">
        <f t="shared" si="32"/>
        <v>0</v>
      </c>
      <c r="AC248" s="25">
        <f t="shared" si="30"/>
        <v>43.811999999999998</v>
      </c>
      <c r="AD248" s="60"/>
    </row>
    <row r="249" spans="1:30" ht="38.25">
      <c r="A249" s="19">
        <v>329</v>
      </c>
      <c r="B249" s="57">
        <v>2022200748</v>
      </c>
      <c r="C249" s="46" t="s">
        <v>749</v>
      </c>
      <c r="D249" s="34" t="str">
        <f>VLOOKUP(B249,[1]Sheet0!$A:$F,6,FALSE)</f>
        <v>交通运输规划与管理</v>
      </c>
      <c r="E249" s="47" t="s">
        <v>290</v>
      </c>
      <c r="F249" s="62">
        <v>87.06</v>
      </c>
      <c r="G249" s="47">
        <f t="shared" si="31"/>
        <v>39.177</v>
      </c>
      <c r="H249" s="47" t="s">
        <v>73</v>
      </c>
      <c r="I249" s="54">
        <v>0</v>
      </c>
      <c r="J249" s="47" t="s">
        <v>73</v>
      </c>
      <c r="K249" s="54">
        <v>0</v>
      </c>
      <c r="L249" s="47" t="s">
        <v>73</v>
      </c>
      <c r="M249" s="54">
        <v>0</v>
      </c>
      <c r="N249" s="47" t="s">
        <v>73</v>
      </c>
      <c r="O249" s="54">
        <v>0</v>
      </c>
      <c r="P249" s="47" t="s">
        <v>73</v>
      </c>
      <c r="Q249" s="54">
        <v>0</v>
      </c>
      <c r="R249" s="47" t="s">
        <v>73</v>
      </c>
      <c r="S249" s="54">
        <v>0</v>
      </c>
      <c r="T249" s="47" t="s">
        <v>750</v>
      </c>
      <c r="U249" s="54">
        <v>30</v>
      </c>
      <c r="V249" s="54">
        <f>U249+S249+Q249+O249+M249+K249+I249</f>
        <v>30</v>
      </c>
      <c r="W249" s="25">
        <f t="shared" si="29"/>
        <v>13.5</v>
      </c>
      <c r="X249" s="47" t="s">
        <v>73</v>
      </c>
      <c r="Y249" s="47" t="s">
        <v>73</v>
      </c>
      <c r="Z249" s="47" t="s">
        <v>751</v>
      </c>
      <c r="AA249" s="47">
        <v>10</v>
      </c>
      <c r="AB249" s="20">
        <f t="shared" si="32"/>
        <v>1</v>
      </c>
      <c r="AC249" s="25">
        <f t="shared" si="30"/>
        <v>53.677</v>
      </c>
      <c r="AD249" s="47" t="s">
        <v>73</v>
      </c>
    </row>
    <row r="250" spans="1:30">
      <c r="A250" s="19">
        <v>237</v>
      </c>
      <c r="B250" s="58">
        <v>2022200706</v>
      </c>
      <c r="C250" s="59" t="s">
        <v>752</v>
      </c>
      <c r="D250" s="34" t="str">
        <f>VLOOKUP(B250,[1]Sheet0!$A:$F,6,FALSE)</f>
        <v>交通运输规划与管理</v>
      </c>
      <c r="E250" s="60" t="s">
        <v>97</v>
      </c>
      <c r="F250" s="60">
        <v>91.05</v>
      </c>
      <c r="G250" s="61">
        <f t="shared" si="31"/>
        <v>40.972499999999997</v>
      </c>
      <c r="H250" s="60"/>
      <c r="I250" s="60"/>
      <c r="J250" s="60"/>
      <c r="K250" s="60"/>
      <c r="L250" s="60"/>
      <c r="M250" s="60"/>
      <c r="N250" s="60"/>
      <c r="O250" s="60"/>
      <c r="P250" s="60"/>
      <c r="Q250" s="60"/>
      <c r="R250" s="60"/>
      <c r="S250" s="60"/>
      <c r="T250" s="60" t="s">
        <v>753</v>
      </c>
      <c r="U250" s="60">
        <v>25</v>
      </c>
      <c r="V250" s="60">
        <v>25</v>
      </c>
      <c r="W250" s="25">
        <f t="shared" si="29"/>
        <v>11.25</v>
      </c>
      <c r="X250" s="60"/>
      <c r="Y250" s="60"/>
      <c r="Z250" s="60" t="s">
        <v>754</v>
      </c>
      <c r="AA250" s="60">
        <v>2.5</v>
      </c>
      <c r="AB250" s="20">
        <f t="shared" si="32"/>
        <v>0.25</v>
      </c>
      <c r="AC250" s="25">
        <f t="shared" si="30"/>
        <v>52.472499999999997</v>
      </c>
      <c r="AD250" s="60"/>
    </row>
    <row r="251" spans="1:30" ht="48">
      <c r="A251" s="19">
        <v>249</v>
      </c>
      <c r="B251" s="58">
        <v>2022200782</v>
      </c>
      <c r="C251" s="59" t="s">
        <v>755</v>
      </c>
      <c r="D251" s="34" t="str">
        <f>VLOOKUP(B251,[1]Sheet0!$A:$F,6,FALSE)</f>
        <v>安全科学与工程</v>
      </c>
      <c r="E251" s="60" t="s">
        <v>658</v>
      </c>
      <c r="F251" s="60">
        <v>84.71</v>
      </c>
      <c r="G251" s="61">
        <f t="shared" si="31"/>
        <v>38.119499999999995</v>
      </c>
      <c r="H251" s="60"/>
      <c r="I251" s="60"/>
      <c r="J251" s="60"/>
      <c r="K251" s="60"/>
      <c r="L251" s="60"/>
      <c r="M251" s="60"/>
      <c r="N251" s="60"/>
      <c r="O251" s="60"/>
      <c r="P251" s="60" t="s">
        <v>756</v>
      </c>
      <c r="Q251" s="60">
        <v>2.5</v>
      </c>
      <c r="R251" s="60"/>
      <c r="S251" s="60"/>
      <c r="T251" s="60" t="s">
        <v>757</v>
      </c>
      <c r="U251" s="60">
        <v>7</v>
      </c>
      <c r="V251" s="60">
        <f>U251+Q251</f>
        <v>9.5</v>
      </c>
      <c r="W251" s="25">
        <f t="shared" si="29"/>
        <v>4.2750000000000004</v>
      </c>
      <c r="X251" s="60"/>
      <c r="Y251" s="60"/>
      <c r="Z251" s="60"/>
      <c r="AA251" s="60"/>
      <c r="AB251" s="20">
        <f t="shared" si="32"/>
        <v>0</v>
      </c>
      <c r="AC251" s="65">
        <f t="shared" si="30"/>
        <v>42.394499999999994</v>
      </c>
      <c r="AD251" s="60"/>
    </row>
    <row r="252" spans="1:30">
      <c r="A252" s="19">
        <v>238</v>
      </c>
      <c r="B252" s="58">
        <v>2022200696</v>
      </c>
      <c r="C252" s="59" t="s">
        <v>758</v>
      </c>
      <c r="D252" s="34" t="str">
        <f>VLOOKUP(B252,[1]Sheet0!$A:$F,6,FALSE)</f>
        <v>交通运输规划与管理</v>
      </c>
      <c r="E252" s="60" t="s">
        <v>238</v>
      </c>
      <c r="F252" s="60">
        <v>85.99</v>
      </c>
      <c r="G252" s="61">
        <f t="shared" si="31"/>
        <v>38.695499999999996</v>
      </c>
      <c r="H252" s="60"/>
      <c r="I252" s="60"/>
      <c r="J252" s="60"/>
      <c r="K252" s="60"/>
      <c r="L252" s="60"/>
      <c r="M252" s="60"/>
      <c r="N252" s="60"/>
      <c r="O252" s="60"/>
      <c r="P252" s="60"/>
      <c r="Q252" s="60"/>
      <c r="R252" s="60"/>
      <c r="S252" s="60"/>
      <c r="T252" s="60" t="s">
        <v>759</v>
      </c>
      <c r="U252" s="60">
        <v>30</v>
      </c>
      <c r="V252" s="60">
        <v>30</v>
      </c>
      <c r="W252" s="25">
        <f t="shared" si="29"/>
        <v>13.5</v>
      </c>
      <c r="X252" s="60"/>
      <c r="Y252" s="60"/>
      <c r="Z252" s="60"/>
      <c r="AA252" s="60"/>
      <c r="AB252" s="20">
        <f t="shared" si="32"/>
        <v>0</v>
      </c>
      <c r="AC252" s="25">
        <f t="shared" si="30"/>
        <v>52.195499999999996</v>
      </c>
      <c r="AD252" s="60"/>
    </row>
    <row r="253" spans="1:30" ht="127.5">
      <c r="A253" s="19">
        <v>311</v>
      </c>
      <c r="B253" s="46">
        <v>2022200720</v>
      </c>
      <c r="C253" s="46" t="s">
        <v>760</v>
      </c>
      <c r="D253" s="34" t="str">
        <f>VLOOKUP(B253,[1]Sheet0!$A:$F,6,FALSE)</f>
        <v>交通运输规划与管理</v>
      </c>
      <c r="E253" s="47" t="s">
        <v>165</v>
      </c>
      <c r="F253" s="47">
        <v>90.52</v>
      </c>
      <c r="G253" s="47">
        <f t="shared" si="31"/>
        <v>40.734000000000002</v>
      </c>
      <c r="H253" s="47"/>
      <c r="I253" s="54"/>
      <c r="J253" s="47"/>
      <c r="K253" s="54"/>
      <c r="L253" s="47"/>
      <c r="M253" s="54"/>
      <c r="N253" s="47"/>
      <c r="O253" s="54"/>
      <c r="P253" s="47" t="s">
        <v>761</v>
      </c>
      <c r="Q253" s="54">
        <v>1.5</v>
      </c>
      <c r="R253" s="47"/>
      <c r="S253" s="54"/>
      <c r="T253" s="47" t="s">
        <v>762</v>
      </c>
      <c r="U253" s="54">
        <v>20</v>
      </c>
      <c r="V253" s="47">
        <f>U253+S253+Q253+O253+M253+K253+I253</f>
        <v>21.5</v>
      </c>
      <c r="W253" s="25">
        <f t="shared" si="29"/>
        <v>9.6750000000000007</v>
      </c>
      <c r="X253" s="47" t="s">
        <v>763</v>
      </c>
      <c r="Y253" s="47"/>
      <c r="Z253" s="47" t="s">
        <v>764</v>
      </c>
      <c r="AA253" s="47">
        <v>10</v>
      </c>
      <c r="AB253" s="20">
        <f t="shared" si="32"/>
        <v>1</v>
      </c>
      <c r="AC253" s="25">
        <f t="shared" si="30"/>
        <v>51.409000000000006</v>
      </c>
      <c r="AD253" s="47"/>
    </row>
    <row r="254" spans="1:30" ht="51">
      <c r="A254" s="19">
        <v>317</v>
      </c>
      <c r="B254" s="46">
        <v>2022200707</v>
      </c>
      <c r="C254" s="46" t="s">
        <v>765</v>
      </c>
      <c r="D254" s="34" t="str">
        <f>VLOOKUP(B254,[1]Sheet0!$A:$F,6,FALSE)</f>
        <v>交通运输规划与管理</v>
      </c>
      <c r="E254" s="47" t="s">
        <v>710</v>
      </c>
      <c r="F254" s="47">
        <v>87.12</v>
      </c>
      <c r="G254" s="47">
        <f t="shared" si="31"/>
        <v>39.204000000000001</v>
      </c>
      <c r="H254" s="47" t="s">
        <v>766</v>
      </c>
      <c r="I254" s="54">
        <v>2</v>
      </c>
      <c r="J254" s="47"/>
      <c r="K254" s="54"/>
      <c r="L254" s="47"/>
      <c r="M254" s="54"/>
      <c r="N254" s="47"/>
      <c r="O254" s="54"/>
      <c r="P254" s="47"/>
      <c r="Q254" s="54"/>
      <c r="R254" s="47"/>
      <c r="S254" s="54"/>
      <c r="T254" s="47" t="s">
        <v>767</v>
      </c>
      <c r="U254" s="54">
        <v>25</v>
      </c>
      <c r="V254" s="47">
        <f>U254+S254+Q254+O254+M254+K254+I254</f>
        <v>27</v>
      </c>
      <c r="W254" s="25">
        <f t="shared" si="29"/>
        <v>12.15</v>
      </c>
      <c r="X254" s="47"/>
      <c r="Y254" s="47"/>
      <c r="Z254" s="47"/>
      <c r="AA254" s="47"/>
      <c r="AB254" s="20">
        <f t="shared" si="32"/>
        <v>0</v>
      </c>
      <c r="AC254" s="25">
        <f t="shared" si="30"/>
        <v>51.353999999999999</v>
      </c>
      <c r="AD254" s="47"/>
    </row>
    <row r="255" spans="1:30" ht="102">
      <c r="A255" s="19">
        <v>308</v>
      </c>
      <c r="B255" s="46">
        <v>2022200731</v>
      </c>
      <c r="C255" s="46" t="s">
        <v>768</v>
      </c>
      <c r="D255" s="34" t="str">
        <f>VLOOKUP(B255,[1]Sheet0!$A:$F,6,FALSE)</f>
        <v>交通运输规划与管理</v>
      </c>
      <c r="E255" s="47" t="s">
        <v>710</v>
      </c>
      <c r="F255" s="47">
        <v>83.35</v>
      </c>
      <c r="G255" s="47">
        <f t="shared" si="31"/>
        <v>37.5075</v>
      </c>
      <c r="H255" s="47"/>
      <c r="I255" s="54"/>
      <c r="J255" s="47"/>
      <c r="K255" s="54"/>
      <c r="L255" s="47"/>
      <c r="M255" s="54"/>
      <c r="N255" s="47"/>
      <c r="O255" s="54"/>
      <c r="P255" s="47" t="s">
        <v>769</v>
      </c>
      <c r="Q255" s="54">
        <v>10</v>
      </c>
      <c r="R255" s="47"/>
      <c r="S255" s="54"/>
      <c r="T255" s="47" t="s">
        <v>770</v>
      </c>
      <c r="U255" s="54">
        <v>17</v>
      </c>
      <c r="V255" s="47">
        <f>U255+S255+Q255+O255+M255+K255+I255</f>
        <v>27</v>
      </c>
      <c r="W255" s="25">
        <f t="shared" si="29"/>
        <v>12.15</v>
      </c>
      <c r="X255" s="47" t="s">
        <v>771</v>
      </c>
      <c r="Y255" s="47"/>
      <c r="Z255" s="47" t="s">
        <v>772</v>
      </c>
      <c r="AA255" s="47">
        <v>3</v>
      </c>
      <c r="AB255" s="20">
        <f t="shared" si="32"/>
        <v>0.30000000000000004</v>
      </c>
      <c r="AC255" s="25">
        <f t="shared" si="30"/>
        <v>49.957500000000003</v>
      </c>
      <c r="AD255" s="47"/>
    </row>
    <row r="256" spans="1:30" ht="36">
      <c r="A256" s="19">
        <v>239</v>
      </c>
      <c r="B256" s="58">
        <v>2022200711</v>
      </c>
      <c r="C256" s="59" t="s">
        <v>773</v>
      </c>
      <c r="D256" s="34" t="str">
        <f>VLOOKUP(B256,[1]Sheet0!$A:$F,6,FALSE)</f>
        <v>交通运输规划与管理</v>
      </c>
      <c r="E256" s="60" t="s">
        <v>248</v>
      </c>
      <c r="F256" s="60">
        <v>83.85</v>
      </c>
      <c r="G256" s="61">
        <f t="shared" si="31"/>
        <v>37.732500000000002</v>
      </c>
      <c r="H256" s="60" t="s">
        <v>774</v>
      </c>
      <c r="I256" s="60">
        <v>12</v>
      </c>
      <c r="J256" s="60"/>
      <c r="K256" s="60"/>
      <c r="L256" s="60"/>
      <c r="M256" s="60"/>
      <c r="N256" s="60"/>
      <c r="O256" s="60"/>
      <c r="P256" s="60"/>
      <c r="Q256" s="60"/>
      <c r="R256" s="60"/>
      <c r="S256" s="60"/>
      <c r="T256" s="60" t="s">
        <v>775</v>
      </c>
      <c r="U256" s="60">
        <v>15</v>
      </c>
      <c r="V256" s="60">
        <v>27</v>
      </c>
      <c r="W256" s="25">
        <f t="shared" si="29"/>
        <v>12.15</v>
      </c>
      <c r="X256" s="60"/>
      <c r="Y256" s="60"/>
      <c r="Z256" s="60"/>
      <c r="AA256" s="60"/>
      <c r="AB256" s="20">
        <f t="shared" si="32"/>
        <v>0</v>
      </c>
      <c r="AC256" s="25">
        <f t="shared" si="30"/>
        <v>49.8825</v>
      </c>
      <c r="AD256" s="60"/>
    </row>
    <row r="257" spans="1:30" ht="38.25">
      <c r="A257" s="19">
        <v>314</v>
      </c>
      <c r="B257" s="46">
        <v>2022200751</v>
      </c>
      <c r="C257" s="46" t="s">
        <v>776</v>
      </c>
      <c r="D257" s="34" t="str">
        <f>VLOOKUP(B257,[1]Sheet0!$A:$F,6,FALSE)</f>
        <v>交通运输规划与管理</v>
      </c>
      <c r="E257" s="47" t="s">
        <v>257</v>
      </c>
      <c r="F257" s="47">
        <v>85.93</v>
      </c>
      <c r="G257" s="47">
        <f t="shared" si="31"/>
        <v>38.668500000000002</v>
      </c>
      <c r="H257" s="47"/>
      <c r="I257" s="54"/>
      <c r="J257" s="47"/>
      <c r="K257" s="54"/>
      <c r="L257" s="47"/>
      <c r="M257" s="54"/>
      <c r="N257" s="47"/>
      <c r="O257" s="54"/>
      <c r="P257" s="47"/>
      <c r="Q257" s="54"/>
      <c r="R257" s="47"/>
      <c r="S257" s="54"/>
      <c r="T257" s="47" t="s">
        <v>777</v>
      </c>
      <c r="U257" s="54">
        <v>22</v>
      </c>
      <c r="V257" s="47">
        <f>U257+S257+Q257+O257+M257+K257+I257</f>
        <v>22</v>
      </c>
      <c r="W257" s="25">
        <f t="shared" si="29"/>
        <v>9.9</v>
      </c>
      <c r="X257" s="47"/>
      <c r="Y257" s="47"/>
      <c r="Z257" s="47" t="s">
        <v>778</v>
      </c>
      <c r="AA257" s="47">
        <v>8</v>
      </c>
      <c r="AB257" s="20">
        <f t="shared" si="32"/>
        <v>0.8</v>
      </c>
      <c r="AC257" s="25">
        <f t="shared" si="30"/>
        <v>49.368500000000004</v>
      </c>
      <c r="AD257" s="47"/>
    </row>
    <row r="258" spans="1:30" ht="25.5">
      <c r="A258" s="19">
        <v>315</v>
      </c>
      <c r="B258" s="46">
        <v>2022200713</v>
      </c>
      <c r="C258" s="46" t="s">
        <v>779</v>
      </c>
      <c r="D258" s="34" t="str">
        <f>VLOOKUP(B258,[1]Sheet0!$A:$F,6,FALSE)</f>
        <v>交通运输规划与管理</v>
      </c>
      <c r="E258" s="47" t="s">
        <v>231</v>
      </c>
      <c r="F258" s="47">
        <v>87.53</v>
      </c>
      <c r="G258" s="47">
        <f t="shared" si="31"/>
        <v>39.388500000000001</v>
      </c>
      <c r="H258" s="47"/>
      <c r="I258" s="54"/>
      <c r="J258" s="47"/>
      <c r="K258" s="54"/>
      <c r="L258" s="47"/>
      <c r="M258" s="54"/>
      <c r="N258" s="47"/>
      <c r="O258" s="54"/>
      <c r="P258" s="56"/>
      <c r="Q258" s="54"/>
      <c r="R258" s="47"/>
      <c r="S258" s="54"/>
      <c r="T258" s="47" t="s">
        <v>780</v>
      </c>
      <c r="U258" s="54">
        <v>20</v>
      </c>
      <c r="V258" s="47">
        <f>U258+S258+Q258+O258+M258+K258+I258</f>
        <v>20</v>
      </c>
      <c r="W258" s="25">
        <f t="shared" si="29"/>
        <v>9</v>
      </c>
      <c r="X258" s="47"/>
      <c r="Y258" s="47" t="s">
        <v>781</v>
      </c>
      <c r="Z258" s="47"/>
      <c r="AA258" s="47">
        <v>0</v>
      </c>
      <c r="AB258" s="20">
        <f t="shared" si="32"/>
        <v>0</v>
      </c>
      <c r="AC258" s="25">
        <f t="shared" si="30"/>
        <v>48.388500000000001</v>
      </c>
      <c r="AD258" s="47"/>
    </row>
    <row r="259" spans="1:30" ht="102">
      <c r="A259" s="19">
        <v>325</v>
      </c>
      <c r="B259" s="46">
        <v>2022200728</v>
      </c>
      <c r="C259" s="46" t="s">
        <v>782</v>
      </c>
      <c r="D259" s="34" t="str">
        <f>VLOOKUP(B259,[1]Sheet0!$A:$F,6,FALSE)</f>
        <v>交通运输规划与管理</v>
      </c>
      <c r="E259" s="47" t="s">
        <v>121</v>
      </c>
      <c r="F259" s="47">
        <v>85.63</v>
      </c>
      <c r="G259" s="47">
        <f t="shared" si="31"/>
        <v>38.533499999999997</v>
      </c>
      <c r="H259" s="47"/>
      <c r="I259" s="54"/>
      <c r="J259" s="47"/>
      <c r="K259" s="54"/>
      <c r="L259" s="47"/>
      <c r="M259" s="54"/>
      <c r="N259" s="47"/>
      <c r="O259" s="54"/>
      <c r="P259" s="47"/>
      <c r="Q259" s="54"/>
      <c r="R259" s="47" t="s">
        <v>783</v>
      </c>
      <c r="S259" s="54">
        <v>6</v>
      </c>
      <c r="T259" s="47" t="s">
        <v>784</v>
      </c>
      <c r="U259" s="54">
        <v>15</v>
      </c>
      <c r="V259" s="47">
        <f>U259+S259+Q259+O259+M259+K259+I259</f>
        <v>21</v>
      </c>
      <c r="W259" s="25">
        <f t="shared" si="29"/>
        <v>9.4500000000000011</v>
      </c>
      <c r="X259" s="47"/>
      <c r="Y259" s="47"/>
      <c r="Z259" s="47"/>
      <c r="AA259" s="47"/>
      <c r="AB259" s="20">
        <f t="shared" si="32"/>
        <v>0</v>
      </c>
      <c r="AC259" s="25">
        <f t="shared" si="30"/>
        <v>47.983499999999999</v>
      </c>
      <c r="AD259" s="47"/>
    </row>
    <row r="260" spans="1:30" ht="36">
      <c r="A260" s="19">
        <v>335</v>
      </c>
      <c r="B260" s="55">
        <v>2022200726</v>
      </c>
      <c r="C260" s="55" t="s">
        <v>785</v>
      </c>
      <c r="D260" s="34" t="str">
        <f>VLOOKUP(B260,[1]Sheet0!$A:$F,6,FALSE)</f>
        <v>交通运输规划与管理</v>
      </c>
      <c r="E260" s="56" t="s">
        <v>543</v>
      </c>
      <c r="F260" s="56">
        <v>85.99</v>
      </c>
      <c r="G260" s="47">
        <f t="shared" si="31"/>
        <v>38.695499999999996</v>
      </c>
      <c r="H260" s="56"/>
      <c r="I260" s="70"/>
      <c r="J260" s="56"/>
      <c r="K260" s="70"/>
      <c r="L260" s="56"/>
      <c r="M260" s="70"/>
      <c r="N260" s="56"/>
      <c r="O260" s="70"/>
      <c r="P260" s="56" t="s">
        <v>786</v>
      </c>
      <c r="Q260" s="70">
        <v>0</v>
      </c>
      <c r="R260" s="56"/>
      <c r="S260" s="70"/>
      <c r="T260" s="56" t="s">
        <v>787</v>
      </c>
      <c r="U260" s="70">
        <v>17</v>
      </c>
      <c r="V260" s="47">
        <f>U260+S260+Q260+O260+M260+K260+I260</f>
        <v>17</v>
      </c>
      <c r="W260" s="25">
        <f t="shared" si="29"/>
        <v>7.65</v>
      </c>
      <c r="X260" s="56" t="s">
        <v>788</v>
      </c>
      <c r="Y260" s="56"/>
      <c r="Z260" s="56" t="s">
        <v>789</v>
      </c>
      <c r="AA260" s="56">
        <v>10</v>
      </c>
      <c r="AB260" s="20">
        <f t="shared" si="32"/>
        <v>1</v>
      </c>
      <c r="AC260" s="25">
        <f t="shared" si="30"/>
        <v>47.345499999999994</v>
      </c>
      <c r="AD260" s="56"/>
    </row>
    <row r="261" spans="1:30">
      <c r="A261" s="19">
        <v>259</v>
      </c>
      <c r="B261" s="58">
        <v>2022200779</v>
      </c>
      <c r="C261" s="59" t="s">
        <v>790</v>
      </c>
      <c r="D261" s="34" t="str">
        <f>VLOOKUP(B261,[1]Sheet0!$A:$F,6,FALSE)</f>
        <v>安全科学与工程</v>
      </c>
      <c r="E261" s="60" t="s">
        <v>337</v>
      </c>
      <c r="F261" s="60">
        <v>86.83</v>
      </c>
      <c r="G261" s="61">
        <f t="shared" si="31"/>
        <v>39.073500000000003</v>
      </c>
      <c r="H261" s="60"/>
      <c r="I261" s="60"/>
      <c r="J261" s="60"/>
      <c r="K261" s="60"/>
      <c r="L261" s="60"/>
      <c r="M261" s="60"/>
      <c r="N261" s="60"/>
      <c r="O261" s="60"/>
      <c r="P261" s="60"/>
      <c r="Q261" s="60"/>
      <c r="R261" s="60"/>
      <c r="S261" s="60"/>
      <c r="T261" s="60"/>
      <c r="U261" s="60"/>
      <c r="V261" s="60"/>
      <c r="W261" s="25">
        <f t="shared" si="29"/>
        <v>0</v>
      </c>
      <c r="X261" s="60"/>
      <c r="Y261" s="60"/>
      <c r="Z261" s="60"/>
      <c r="AA261" s="60"/>
      <c r="AB261" s="20">
        <f t="shared" ref="AB261:AB303" si="33">AA261*0.1</f>
        <v>0</v>
      </c>
      <c r="AC261" s="25">
        <f t="shared" si="30"/>
        <v>39.073500000000003</v>
      </c>
      <c r="AD261" s="60"/>
    </row>
    <row r="262" spans="1:30">
      <c r="A262" s="19">
        <v>307</v>
      </c>
      <c r="B262" s="46">
        <v>2022200747</v>
      </c>
      <c r="C262" s="46" t="s">
        <v>791</v>
      </c>
      <c r="D262" s="34" t="str">
        <f>VLOOKUP(B262,[1]Sheet0!$A:$F,6,FALSE)</f>
        <v>交通运输规划与管理</v>
      </c>
      <c r="E262" s="47" t="s">
        <v>346</v>
      </c>
      <c r="F262" s="47">
        <v>89.62</v>
      </c>
      <c r="G262" s="47">
        <f t="shared" si="31"/>
        <v>40.329000000000001</v>
      </c>
      <c r="H262" s="47"/>
      <c r="I262" s="54"/>
      <c r="J262" s="47"/>
      <c r="K262" s="54"/>
      <c r="L262" s="47"/>
      <c r="M262" s="54"/>
      <c r="N262" s="47"/>
      <c r="O262" s="54"/>
      <c r="P262" s="47"/>
      <c r="Q262" s="54"/>
      <c r="R262" s="47"/>
      <c r="S262" s="54"/>
      <c r="T262" s="47" t="s">
        <v>792</v>
      </c>
      <c r="U262" s="54">
        <v>15</v>
      </c>
      <c r="V262" s="47">
        <f>U262+S262+Q262+O262+M262+K262+I262</f>
        <v>15</v>
      </c>
      <c r="W262" s="25">
        <f t="shared" si="29"/>
        <v>6.75</v>
      </c>
      <c r="X262" s="47"/>
      <c r="Y262" s="47"/>
      <c r="Z262" s="47"/>
      <c r="AA262" s="47"/>
      <c r="AB262" s="20">
        <f t="shared" ref="AB262:AB269" si="34">AA262*0.1</f>
        <v>0</v>
      </c>
      <c r="AC262" s="25">
        <f t="shared" si="30"/>
        <v>47.079000000000001</v>
      </c>
      <c r="AD262" s="47"/>
    </row>
    <row r="263" spans="1:30" ht="24">
      <c r="A263" s="19">
        <v>241</v>
      </c>
      <c r="B263" s="58">
        <v>2022200724</v>
      </c>
      <c r="C263" s="59" t="s">
        <v>793</v>
      </c>
      <c r="D263" s="34" t="str">
        <f>VLOOKUP(B263,[1]Sheet0!$A:$F,6,FALSE)</f>
        <v>交通运输规划与管理</v>
      </c>
      <c r="E263" s="60" t="s">
        <v>61</v>
      </c>
      <c r="F263" s="60">
        <v>84.33</v>
      </c>
      <c r="G263" s="61">
        <f t="shared" si="31"/>
        <v>37.948500000000003</v>
      </c>
      <c r="H263" s="60"/>
      <c r="I263" s="60"/>
      <c r="J263" s="60"/>
      <c r="K263" s="60"/>
      <c r="L263" s="60"/>
      <c r="M263" s="60"/>
      <c r="N263" s="60"/>
      <c r="O263" s="60"/>
      <c r="P263" s="60"/>
      <c r="Q263" s="60"/>
      <c r="R263" s="60"/>
      <c r="S263" s="60"/>
      <c r="T263" s="60" t="s">
        <v>794</v>
      </c>
      <c r="U263" s="60">
        <v>20</v>
      </c>
      <c r="V263" s="60">
        <v>20</v>
      </c>
      <c r="W263" s="25">
        <f t="shared" si="29"/>
        <v>9</v>
      </c>
      <c r="X263" s="60"/>
      <c r="Y263" s="60"/>
      <c r="Z263" s="60"/>
      <c r="AA263" s="60"/>
      <c r="AB263" s="20">
        <f t="shared" si="34"/>
        <v>0</v>
      </c>
      <c r="AC263" s="25">
        <f t="shared" si="30"/>
        <v>46.948500000000003</v>
      </c>
      <c r="AD263" s="60"/>
    </row>
    <row r="264" spans="1:30">
      <c r="A264" s="19">
        <v>242</v>
      </c>
      <c r="B264" s="58">
        <v>2022200716</v>
      </c>
      <c r="C264" s="59" t="s">
        <v>795</v>
      </c>
      <c r="D264" s="34" t="str">
        <f>VLOOKUP(B264,[1]Sheet0!$A:$F,6,FALSE)</f>
        <v>交通运输规划与管理</v>
      </c>
      <c r="E264" s="60" t="s">
        <v>231</v>
      </c>
      <c r="F264" s="60">
        <v>89.14</v>
      </c>
      <c r="G264" s="61">
        <f t="shared" si="31"/>
        <v>40.113</v>
      </c>
      <c r="H264" s="60"/>
      <c r="I264" s="60"/>
      <c r="J264" s="60"/>
      <c r="K264" s="60"/>
      <c r="L264" s="60"/>
      <c r="M264" s="60"/>
      <c r="N264" s="60"/>
      <c r="O264" s="60"/>
      <c r="P264" s="60"/>
      <c r="Q264" s="60"/>
      <c r="R264" s="60"/>
      <c r="S264" s="60"/>
      <c r="T264" s="60" t="s">
        <v>796</v>
      </c>
      <c r="U264" s="60">
        <v>15</v>
      </c>
      <c r="V264" s="60">
        <v>15</v>
      </c>
      <c r="W264" s="25">
        <f t="shared" si="29"/>
        <v>6.75</v>
      </c>
      <c r="X264" s="60"/>
      <c r="Y264" s="60"/>
      <c r="Z264" s="60" t="s">
        <v>797</v>
      </c>
      <c r="AA264" s="60">
        <v>0</v>
      </c>
      <c r="AB264" s="20">
        <f t="shared" si="34"/>
        <v>0</v>
      </c>
      <c r="AC264" s="25">
        <f t="shared" si="30"/>
        <v>46.863</v>
      </c>
      <c r="AD264" s="60"/>
    </row>
    <row r="265" spans="1:30">
      <c r="A265" s="19">
        <v>305</v>
      </c>
      <c r="B265" s="46">
        <v>2022200717</v>
      </c>
      <c r="C265" s="46" t="s">
        <v>798</v>
      </c>
      <c r="D265" s="34" t="str">
        <f>VLOOKUP(B265,[1]Sheet0!$A:$F,6,FALSE)</f>
        <v>交通运输规划与管理</v>
      </c>
      <c r="E265" s="47" t="s">
        <v>290</v>
      </c>
      <c r="F265" s="47">
        <v>87.48</v>
      </c>
      <c r="G265" s="47">
        <f t="shared" si="31"/>
        <v>39.366</v>
      </c>
      <c r="H265" s="47"/>
      <c r="I265" s="54"/>
      <c r="J265" s="47"/>
      <c r="K265" s="54"/>
      <c r="L265" s="47"/>
      <c r="M265" s="54"/>
      <c r="N265" s="47"/>
      <c r="O265" s="54"/>
      <c r="P265" s="47"/>
      <c r="Q265" s="54"/>
      <c r="R265" s="47"/>
      <c r="S265" s="54"/>
      <c r="T265" s="47" t="s">
        <v>799</v>
      </c>
      <c r="U265" s="54">
        <v>15</v>
      </c>
      <c r="V265" s="47">
        <f>U265+S265+Q265+O265+M265+K265+I265</f>
        <v>15</v>
      </c>
      <c r="W265" s="25">
        <f t="shared" si="29"/>
        <v>6.75</v>
      </c>
      <c r="X265" s="47" t="s">
        <v>800</v>
      </c>
      <c r="Y265" s="47"/>
      <c r="Z265" s="47"/>
      <c r="AA265" s="47">
        <v>1</v>
      </c>
      <c r="AB265" s="20">
        <f t="shared" si="34"/>
        <v>0.1</v>
      </c>
      <c r="AC265" s="25">
        <f t="shared" si="30"/>
        <v>46.216000000000001</v>
      </c>
      <c r="AD265" s="47"/>
    </row>
    <row r="266" spans="1:30" ht="24">
      <c r="A266" s="19">
        <v>243</v>
      </c>
      <c r="B266" s="58">
        <v>2022200698</v>
      </c>
      <c r="C266" s="59" t="s">
        <v>801</v>
      </c>
      <c r="D266" s="34" t="str">
        <f>VLOOKUP(B266,[1]Sheet0!$A:$F,6,FALSE)</f>
        <v>交通运输规划与管理</v>
      </c>
      <c r="E266" s="60" t="s">
        <v>543</v>
      </c>
      <c r="F266" s="60">
        <v>86.25</v>
      </c>
      <c r="G266" s="61">
        <f t="shared" si="31"/>
        <v>38.8125</v>
      </c>
      <c r="H266" s="60"/>
      <c r="I266" s="60"/>
      <c r="J266" s="60"/>
      <c r="K266" s="60"/>
      <c r="L266" s="60"/>
      <c r="M266" s="60"/>
      <c r="N266" s="60"/>
      <c r="O266" s="60"/>
      <c r="P266" s="60"/>
      <c r="Q266" s="60"/>
      <c r="R266" s="60"/>
      <c r="S266" s="60"/>
      <c r="T266" s="60" t="s">
        <v>802</v>
      </c>
      <c r="U266" s="60">
        <v>15</v>
      </c>
      <c r="V266" s="60">
        <v>15</v>
      </c>
      <c r="W266" s="25">
        <f t="shared" si="29"/>
        <v>6.75</v>
      </c>
      <c r="X266" s="60" t="s">
        <v>803</v>
      </c>
      <c r="Y266" s="60"/>
      <c r="Z266" s="60"/>
      <c r="AA266" s="60">
        <v>1</v>
      </c>
      <c r="AB266" s="20">
        <f t="shared" si="34"/>
        <v>0.1</v>
      </c>
      <c r="AC266" s="25">
        <f t="shared" si="30"/>
        <v>45.662500000000001</v>
      </c>
      <c r="AD266" s="60"/>
    </row>
    <row r="267" spans="1:30" ht="102">
      <c r="A267" s="19">
        <v>302</v>
      </c>
      <c r="B267" s="46">
        <v>2022200750</v>
      </c>
      <c r="C267" s="46" t="s">
        <v>804</v>
      </c>
      <c r="D267" s="34" t="str">
        <f>VLOOKUP(B267,[1]Sheet0!$A:$F,6,FALSE)</f>
        <v>交通运输规划与管理</v>
      </c>
      <c r="E267" s="47" t="s">
        <v>121</v>
      </c>
      <c r="F267" s="47">
        <v>84.18</v>
      </c>
      <c r="G267" s="47">
        <f t="shared" si="31"/>
        <v>37.881000000000007</v>
      </c>
      <c r="H267" s="47"/>
      <c r="I267" s="54"/>
      <c r="J267" s="47"/>
      <c r="K267" s="54"/>
      <c r="L267" s="47"/>
      <c r="M267" s="54"/>
      <c r="N267" s="47"/>
      <c r="O267" s="54"/>
      <c r="P267" s="47"/>
      <c r="Q267" s="54"/>
      <c r="R267" s="47" t="s">
        <v>805</v>
      </c>
      <c r="S267" s="54">
        <v>6</v>
      </c>
      <c r="T267" s="47" t="s">
        <v>806</v>
      </c>
      <c r="U267" s="54">
        <v>10</v>
      </c>
      <c r="V267" s="47">
        <f>U267+S267+Q267+O267+M267+K267+I267</f>
        <v>16</v>
      </c>
      <c r="W267" s="25">
        <f t="shared" si="29"/>
        <v>7.2</v>
      </c>
      <c r="X267" s="47" t="s">
        <v>807</v>
      </c>
      <c r="Y267" s="47"/>
      <c r="Z267" s="47"/>
      <c r="AA267" s="47">
        <v>3</v>
      </c>
      <c r="AB267" s="20">
        <f t="shared" si="34"/>
        <v>0.30000000000000004</v>
      </c>
      <c r="AC267" s="25">
        <f t="shared" si="30"/>
        <v>45.381000000000007</v>
      </c>
      <c r="AD267" s="47"/>
    </row>
    <row r="268" spans="1:30">
      <c r="A268" s="19">
        <v>244</v>
      </c>
      <c r="B268" s="58">
        <v>2022200702</v>
      </c>
      <c r="C268" s="59" t="s">
        <v>808</v>
      </c>
      <c r="D268" s="34" t="str">
        <f>VLOOKUP(B268,[1]Sheet0!$A:$F,6,FALSE)</f>
        <v>交通运输规划与管理</v>
      </c>
      <c r="E268" s="60" t="s">
        <v>66</v>
      </c>
      <c r="F268" s="60">
        <v>85.62</v>
      </c>
      <c r="G268" s="61">
        <f t="shared" si="31"/>
        <v>38.529000000000003</v>
      </c>
      <c r="H268" s="60"/>
      <c r="I268" s="60"/>
      <c r="J268" s="60"/>
      <c r="K268" s="60"/>
      <c r="L268" s="60"/>
      <c r="M268" s="60"/>
      <c r="N268" s="60"/>
      <c r="O268" s="60"/>
      <c r="P268" s="60"/>
      <c r="Q268" s="60"/>
      <c r="R268" s="60"/>
      <c r="S268" s="60"/>
      <c r="T268" s="60" t="s">
        <v>809</v>
      </c>
      <c r="U268" s="60">
        <v>15</v>
      </c>
      <c r="V268" s="60">
        <v>15</v>
      </c>
      <c r="W268" s="25">
        <f t="shared" si="29"/>
        <v>6.75</v>
      </c>
      <c r="X268" s="60" t="s">
        <v>810</v>
      </c>
      <c r="Y268" s="60"/>
      <c r="Z268" s="60"/>
      <c r="AA268" s="60">
        <v>1</v>
      </c>
      <c r="AB268" s="20">
        <f t="shared" si="34"/>
        <v>0.1</v>
      </c>
      <c r="AC268" s="25">
        <f t="shared" si="30"/>
        <v>45.379000000000005</v>
      </c>
      <c r="AD268" s="60"/>
    </row>
    <row r="269" spans="1:30" ht="369.75">
      <c r="A269" s="19">
        <v>312</v>
      </c>
      <c r="B269" s="46">
        <v>2022200744</v>
      </c>
      <c r="C269" s="46" t="s">
        <v>811</v>
      </c>
      <c r="D269" s="34" t="str">
        <f>VLOOKUP(B269,[1]Sheet0!$A:$F,6,FALSE)</f>
        <v>交通运输规划与管理</v>
      </c>
      <c r="E269" s="47" t="s">
        <v>257</v>
      </c>
      <c r="F269" s="47">
        <v>86.5</v>
      </c>
      <c r="G269" s="47">
        <f t="shared" si="31"/>
        <v>38.925000000000004</v>
      </c>
      <c r="H269" s="47"/>
      <c r="I269" s="54"/>
      <c r="J269" s="47"/>
      <c r="K269" s="54"/>
      <c r="L269" s="47"/>
      <c r="M269" s="54"/>
      <c r="N269" s="47"/>
      <c r="O269" s="54"/>
      <c r="P269" s="47" t="s">
        <v>812</v>
      </c>
      <c r="Q269" s="54">
        <v>6.7</v>
      </c>
      <c r="R269" s="47" t="s">
        <v>813</v>
      </c>
      <c r="S269" s="54">
        <v>6</v>
      </c>
      <c r="T269" s="47"/>
      <c r="U269" s="54"/>
      <c r="V269" s="47">
        <f>U269+S269+Q269+O269+M269+K269+I269</f>
        <v>12.7</v>
      </c>
      <c r="W269" s="25">
        <f t="shared" si="29"/>
        <v>5.7149999999999999</v>
      </c>
      <c r="X269" s="47"/>
      <c r="Y269" s="47"/>
      <c r="Z269" s="47"/>
      <c r="AA269" s="47"/>
      <c r="AB269" s="20">
        <f t="shared" si="34"/>
        <v>0</v>
      </c>
      <c r="AC269" s="25">
        <f t="shared" si="30"/>
        <v>44.64</v>
      </c>
      <c r="AD269" s="47"/>
    </row>
    <row r="270" spans="1:30">
      <c r="A270" s="19">
        <v>268</v>
      </c>
      <c r="B270" s="58">
        <v>2022200781</v>
      </c>
      <c r="C270" s="59" t="s">
        <v>814</v>
      </c>
      <c r="D270" s="34" t="str">
        <f>VLOOKUP(B270,[1]Sheet0!$A:$F,6,FALSE)</f>
        <v>安全科学与工程</v>
      </c>
      <c r="E270" s="60" t="s">
        <v>93</v>
      </c>
      <c r="F270" s="60">
        <v>80.84</v>
      </c>
      <c r="G270" s="61">
        <f t="shared" si="31"/>
        <v>36.378</v>
      </c>
      <c r="H270" s="60"/>
      <c r="I270" s="60"/>
      <c r="J270" s="60"/>
      <c r="K270" s="60"/>
      <c r="L270" s="60"/>
      <c r="M270" s="60"/>
      <c r="N270" s="60"/>
      <c r="O270" s="60"/>
      <c r="P270" s="60"/>
      <c r="Q270" s="60"/>
      <c r="R270" s="60"/>
      <c r="S270" s="60"/>
      <c r="T270" s="60"/>
      <c r="U270" s="60"/>
      <c r="V270" s="60"/>
      <c r="W270" s="25">
        <f t="shared" ref="W270:W326" si="35">V270*0.45</f>
        <v>0</v>
      </c>
      <c r="X270" s="60"/>
      <c r="Y270" s="60"/>
      <c r="Z270" s="60"/>
      <c r="AA270" s="60"/>
      <c r="AB270" s="20">
        <f t="shared" si="33"/>
        <v>0</v>
      </c>
      <c r="AC270" s="25">
        <f t="shared" ref="AC270:AC326" si="36">AB270+W270+G270</f>
        <v>36.378</v>
      </c>
      <c r="AD270" s="60"/>
    </row>
    <row r="271" spans="1:30" ht="306">
      <c r="A271" s="19">
        <v>269</v>
      </c>
      <c r="B271" s="66">
        <v>2022200763</v>
      </c>
      <c r="C271" s="66" t="s">
        <v>815</v>
      </c>
      <c r="D271" s="34" t="str">
        <f>VLOOKUP(B271,[1]Sheet0!$A:$F,6,FALSE)</f>
        <v>物流工程</v>
      </c>
      <c r="E271" s="67" t="s">
        <v>597</v>
      </c>
      <c r="F271" s="67">
        <v>87.32</v>
      </c>
      <c r="G271" s="67">
        <f t="shared" ref="G271:G303" si="37">F271*0.45</f>
        <v>39.293999999999997</v>
      </c>
      <c r="H271" s="67" t="s">
        <v>816</v>
      </c>
      <c r="I271" s="67">
        <v>0</v>
      </c>
      <c r="J271" s="67"/>
      <c r="K271" s="67"/>
      <c r="L271" s="67"/>
      <c r="M271" s="67"/>
      <c r="N271" s="67"/>
      <c r="O271" s="67"/>
      <c r="P271" s="21" t="s">
        <v>817</v>
      </c>
      <c r="Q271" s="67">
        <v>3</v>
      </c>
      <c r="R271" s="67"/>
      <c r="S271" s="67"/>
      <c r="T271" s="67" t="s">
        <v>818</v>
      </c>
      <c r="U271" s="67">
        <v>7</v>
      </c>
      <c r="V271" s="67">
        <f t="shared" ref="V271:V303" si="38">I271+K271+M271+O271+Q271+S271+U271</f>
        <v>10</v>
      </c>
      <c r="W271" s="25">
        <f t="shared" si="35"/>
        <v>4.5</v>
      </c>
      <c r="X271" s="67"/>
      <c r="Y271" s="67"/>
      <c r="Z271" s="67" t="s">
        <v>819</v>
      </c>
      <c r="AA271" s="67">
        <v>0</v>
      </c>
      <c r="AB271" s="20">
        <f t="shared" si="33"/>
        <v>0</v>
      </c>
      <c r="AC271" s="25">
        <f t="shared" si="36"/>
        <v>43.793999999999997</v>
      </c>
      <c r="AD271" s="67"/>
    </row>
    <row r="272" spans="1:30">
      <c r="A272" s="19">
        <v>270</v>
      </c>
      <c r="B272" s="66">
        <v>2022200767</v>
      </c>
      <c r="C272" s="66" t="s">
        <v>820</v>
      </c>
      <c r="D272" s="34" t="str">
        <f>VLOOKUP(B272,[1]Sheet0!$A:$F,6,FALSE)</f>
        <v>物流工程</v>
      </c>
      <c r="E272" s="67" t="s">
        <v>619</v>
      </c>
      <c r="F272" s="67">
        <v>82.22</v>
      </c>
      <c r="G272" s="67">
        <f t="shared" si="37"/>
        <v>36.999000000000002</v>
      </c>
      <c r="H272" s="67"/>
      <c r="I272" s="67"/>
      <c r="J272" s="67"/>
      <c r="K272" s="67"/>
      <c r="L272" s="67"/>
      <c r="M272" s="67"/>
      <c r="N272" s="67"/>
      <c r="O272" s="67"/>
      <c r="P272" s="67"/>
      <c r="Q272" s="67"/>
      <c r="R272" s="67"/>
      <c r="S272" s="67"/>
      <c r="T272" s="67"/>
      <c r="U272" s="67"/>
      <c r="V272" s="67">
        <f t="shared" si="38"/>
        <v>0</v>
      </c>
      <c r="W272" s="25">
        <f t="shared" si="35"/>
        <v>0</v>
      </c>
      <c r="X272" s="67"/>
      <c r="Y272" s="67"/>
      <c r="Z272" s="67"/>
      <c r="AA272" s="67"/>
      <c r="AB272" s="20">
        <f t="shared" si="33"/>
        <v>0</v>
      </c>
      <c r="AC272" s="25">
        <f t="shared" si="36"/>
        <v>36.999000000000002</v>
      </c>
      <c r="AD272" s="67"/>
    </row>
    <row r="273" spans="1:30">
      <c r="A273" s="19">
        <v>271</v>
      </c>
      <c r="B273" s="66">
        <v>2022200775</v>
      </c>
      <c r="C273" s="66" t="s">
        <v>821</v>
      </c>
      <c r="D273" s="34" t="str">
        <f>VLOOKUP(B273,[1]Sheet0!$A:$F,6,FALSE)</f>
        <v>交通工程</v>
      </c>
      <c r="E273" s="67" t="s">
        <v>346</v>
      </c>
      <c r="F273" s="67">
        <v>88.15</v>
      </c>
      <c r="G273" s="67">
        <f t="shared" si="37"/>
        <v>39.667500000000004</v>
      </c>
      <c r="H273" s="67"/>
      <c r="I273" s="67"/>
      <c r="J273" s="67"/>
      <c r="K273" s="67"/>
      <c r="L273" s="67"/>
      <c r="M273" s="67"/>
      <c r="N273" s="67"/>
      <c r="O273" s="67"/>
      <c r="P273" s="67"/>
      <c r="Q273" s="67"/>
      <c r="R273" s="67"/>
      <c r="S273" s="67"/>
      <c r="T273" s="67" t="s">
        <v>822</v>
      </c>
      <c r="U273" s="67">
        <v>10</v>
      </c>
      <c r="V273" s="67">
        <f t="shared" si="38"/>
        <v>10</v>
      </c>
      <c r="W273" s="25">
        <f t="shared" si="35"/>
        <v>4.5</v>
      </c>
      <c r="X273" s="67"/>
      <c r="Y273" s="67"/>
      <c r="Z273" s="67"/>
      <c r="AA273" s="67">
        <v>0</v>
      </c>
      <c r="AB273" s="20">
        <f t="shared" si="33"/>
        <v>0</v>
      </c>
      <c r="AC273" s="25">
        <f t="shared" si="36"/>
        <v>44.167500000000004</v>
      </c>
      <c r="AD273" s="67"/>
    </row>
    <row r="274" spans="1:30">
      <c r="A274" s="19">
        <v>272</v>
      </c>
      <c r="B274" s="66">
        <v>2022200753</v>
      </c>
      <c r="C274" s="66" t="s">
        <v>823</v>
      </c>
      <c r="D274" s="34" t="str">
        <f>VLOOKUP(B274,[1]Sheet0!$A:$F,6,FALSE)</f>
        <v>物流工程</v>
      </c>
      <c r="E274" s="67" t="s">
        <v>272</v>
      </c>
      <c r="F274" s="67">
        <v>85.78</v>
      </c>
      <c r="G274" s="67">
        <f t="shared" si="37"/>
        <v>38.600999999999999</v>
      </c>
      <c r="H274" s="67"/>
      <c r="I274" s="67"/>
      <c r="J274" s="67"/>
      <c r="K274" s="67"/>
      <c r="L274" s="67"/>
      <c r="M274" s="67"/>
      <c r="N274" s="67"/>
      <c r="O274" s="67"/>
      <c r="P274" s="67"/>
      <c r="Q274" s="67"/>
      <c r="R274" s="67"/>
      <c r="S274" s="67"/>
      <c r="T274" s="67"/>
      <c r="U274" s="67"/>
      <c r="V274" s="67">
        <f t="shared" si="38"/>
        <v>0</v>
      </c>
      <c r="W274" s="25">
        <f t="shared" si="35"/>
        <v>0</v>
      </c>
      <c r="X274" s="67"/>
      <c r="Y274" s="67"/>
      <c r="Z274" s="67"/>
      <c r="AA274" s="67"/>
      <c r="AB274" s="20">
        <f t="shared" si="33"/>
        <v>0</v>
      </c>
      <c r="AC274" s="25">
        <f t="shared" si="36"/>
        <v>38.600999999999999</v>
      </c>
      <c r="AD274" s="67"/>
    </row>
    <row r="275" spans="1:30" ht="114.75">
      <c r="A275" s="19">
        <v>273</v>
      </c>
      <c r="B275" s="66">
        <v>2022200768</v>
      </c>
      <c r="C275" s="66" t="s">
        <v>824</v>
      </c>
      <c r="D275" s="34" t="str">
        <f>VLOOKUP(B275,[1]Sheet0!$A:$F,6,FALSE)</f>
        <v>物流工程</v>
      </c>
      <c r="E275" s="67" t="s">
        <v>93</v>
      </c>
      <c r="F275" s="67">
        <v>89.28</v>
      </c>
      <c r="G275" s="67">
        <f t="shared" si="37"/>
        <v>40.176000000000002</v>
      </c>
      <c r="H275" s="67"/>
      <c r="I275" s="67"/>
      <c r="J275" s="67"/>
      <c r="K275" s="67"/>
      <c r="L275" s="67"/>
      <c r="M275" s="67"/>
      <c r="N275" s="67"/>
      <c r="O275" s="67"/>
      <c r="P275" s="67" t="s">
        <v>825</v>
      </c>
      <c r="Q275" s="67">
        <v>1.4</v>
      </c>
      <c r="R275" s="67" t="s">
        <v>826</v>
      </c>
      <c r="S275" s="67">
        <v>1.5</v>
      </c>
      <c r="T275" s="67" t="s">
        <v>827</v>
      </c>
      <c r="U275" s="67">
        <v>5</v>
      </c>
      <c r="V275" s="67">
        <f t="shared" si="38"/>
        <v>7.9</v>
      </c>
      <c r="W275" s="25">
        <f t="shared" si="35"/>
        <v>3.5550000000000002</v>
      </c>
      <c r="X275" s="67"/>
      <c r="Y275" s="67"/>
      <c r="Z275" s="67"/>
      <c r="AA275" s="67"/>
      <c r="AB275" s="20">
        <f t="shared" si="33"/>
        <v>0</v>
      </c>
      <c r="AC275" s="25">
        <f t="shared" si="36"/>
        <v>43.731000000000002</v>
      </c>
      <c r="AD275" s="67"/>
    </row>
    <row r="276" spans="1:30">
      <c r="A276" s="19">
        <v>274</v>
      </c>
      <c r="B276" s="66">
        <v>2022200754</v>
      </c>
      <c r="C276" s="66" t="s">
        <v>828</v>
      </c>
      <c r="D276" s="34" t="str">
        <f>VLOOKUP(B276,[1]Sheet0!$A:$F,6,FALSE)</f>
        <v>物流工程</v>
      </c>
      <c r="E276" s="67" t="s">
        <v>597</v>
      </c>
      <c r="F276" s="67">
        <v>87.23</v>
      </c>
      <c r="G276" s="67">
        <f t="shared" si="37"/>
        <v>39.253500000000003</v>
      </c>
      <c r="H276" s="67"/>
      <c r="I276" s="67"/>
      <c r="J276" s="67"/>
      <c r="K276" s="67"/>
      <c r="L276" s="67"/>
      <c r="M276" s="67"/>
      <c r="N276" s="67"/>
      <c r="O276" s="67"/>
      <c r="P276" s="67"/>
      <c r="Q276" s="67"/>
      <c r="R276" s="67"/>
      <c r="S276" s="67"/>
      <c r="T276" s="67" t="s">
        <v>829</v>
      </c>
      <c r="U276" s="67">
        <v>10</v>
      </c>
      <c r="V276" s="67">
        <f t="shared" si="38"/>
        <v>10</v>
      </c>
      <c r="W276" s="25">
        <f t="shared" si="35"/>
        <v>4.5</v>
      </c>
      <c r="X276" s="67"/>
      <c r="Y276" s="67"/>
      <c r="Z276" s="67"/>
      <c r="AA276" s="67"/>
      <c r="AB276" s="20">
        <f t="shared" si="33"/>
        <v>0</v>
      </c>
      <c r="AC276" s="25">
        <f t="shared" si="36"/>
        <v>43.753500000000003</v>
      </c>
      <c r="AD276" s="67"/>
    </row>
    <row r="277" spans="1:30">
      <c r="A277" s="19">
        <v>275</v>
      </c>
      <c r="B277" s="68">
        <v>2022200774</v>
      </c>
      <c r="C277" s="66" t="s">
        <v>830</v>
      </c>
      <c r="D277" s="34" t="str">
        <f>VLOOKUP(B277,[1]Sheet0!$A:$F,6,FALSE)</f>
        <v>交通工程</v>
      </c>
      <c r="E277" s="67" t="s">
        <v>248</v>
      </c>
      <c r="F277" s="67">
        <v>86.85</v>
      </c>
      <c r="G277" s="67">
        <f t="shared" si="37"/>
        <v>39.082499999999996</v>
      </c>
      <c r="H277" s="67"/>
      <c r="I277" s="67">
        <v>0</v>
      </c>
      <c r="J277" s="67"/>
      <c r="K277" s="67">
        <v>0</v>
      </c>
      <c r="L277" s="67"/>
      <c r="M277" s="67">
        <v>0</v>
      </c>
      <c r="N277" s="67"/>
      <c r="O277" s="67">
        <v>0</v>
      </c>
      <c r="P277" s="67"/>
      <c r="Q277" s="67">
        <v>0</v>
      </c>
      <c r="R277" s="67"/>
      <c r="S277" s="67">
        <v>0</v>
      </c>
      <c r="T277" s="67"/>
      <c r="U277" s="67">
        <v>0</v>
      </c>
      <c r="V277" s="67">
        <f t="shared" si="38"/>
        <v>0</v>
      </c>
      <c r="W277" s="25">
        <f t="shared" si="35"/>
        <v>0</v>
      </c>
      <c r="X277" s="67"/>
      <c r="Y277" s="67"/>
      <c r="Z277" s="67"/>
      <c r="AA277" s="67">
        <v>0</v>
      </c>
      <c r="AB277" s="20">
        <f t="shared" si="33"/>
        <v>0</v>
      </c>
      <c r="AC277" s="25">
        <f t="shared" si="36"/>
        <v>39.082499999999996</v>
      </c>
      <c r="AD277" s="67"/>
    </row>
    <row r="278" spans="1:30">
      <c r="A278" s="19">
        <v>276</v>
      </c>
      <c r="B278" s="66">
        <v>2022200687</v>
      </c>
      <c r="C278" s="66" t="s">
        <v>831</v>
      </c>
      <c r="D278" s="34" t="str">
        <f>VLOOKUP(B278,[1]Sheet0!$A:$F,6,FALSE)</f>
        <v>系统科学</v>
      </c>
      <c r="E278" s="67" t="s">
        <v>832</v>
      </c>
      <c r="F278" s="67">
        <v>82.27</v>
      </c>
      <c r="G278" s="67">
        <f t="shared" si="37"/>
        <v>37.021499999999996</v>
      </c>
      <c r="H278" s="67"/>
      <c r="I278" s="67"/>
      <c r="J278" s="67"/>
      <c r="K278" s="67"/>
      <c r="L278" s="67"/>
      <c r="M278" s="67"/>
      <c r="N278" s="67"/>
      <c r="O278" s="67"/>
      <c r="P278" s="67"/>
      <c r="Q278" s="67"/>
      <c r="R278" s="67"/>
      <c r="S278" s="67"/>
      <c r="T278" s="67"/>
      <c r="U278" s="67"/>
      <c r="V278" s="67">
        <f t="shared" si="38"/>
        <v>0</v>
      </c>
      <c r="W278" s="25">
        <f t="shared" si="35"/>
        <v>0</v>
      </c>
      <c r="X278" s="67"/>
      <c r="Y278" s="67"/>
      <c r="Z278" s="67"/>
      <c r="AA278" s="67">
        <v>0</v>
      </c>
      <c r="AB278" s="20">
        <f t="shared" si="33"/>
        <v>0</v>
      </c>
      <c r="AC278" s="25">
        <f t="shared" si="36"/>
        <v>37.021499999999996</v>
      </c>
      <c r="AD278" s="67"/>
    </row>
    <row r="279" spans="1:30" ht="25.5">
      <c r="A279" s="19">
        <v>277</v>
      </c>
      <c r="B279" s="66">
        <v>2022200765</v>
      </c>
      <c r="C279" s="66" t="s">
        <v>833</v>
      </c>
      <c r="D279" s="34" t="str">
        <f>VLOOKUP(B279,[1]Sheet0!$A:$F,6,FALSE)</f>
        <v>物流工程</v>
      </c>
      <c r="E279" s="67" t="s">
        <v>610</v>
      </c>
      <c r="F279" s="67">
        <v>87.12</v>
      </c>
      <c r="G279" s="67">
        <f t="shared" si="37"/>
        <v>39.204000000000001</v>
      </c>
      <c r="H279" s="67" t="s">
        <v>834</v>
      </c>
      <c r="I279" s="67">
        <v>4.5</v>
      </c>
      <c r="J279" s="67"/>
      <c r="K279" s="67"/>
      <c r="L279" s="67"/>
      <c r="M279" s="67"/>
      <c r="N279" s="67"/>
      <c r="O279" s="67"/>
      <c r="P279" s="67"/>
      <c r="Q279" s="67"/>
      <c r="R279" s="67"/>
      <c r="S279" s="67"/>
      <c r="T279" s="67"/>
      <c r="U279" s="67"/>
      <c r="V279" s="67">
        <f t="shared" si="38"/>
        <v>4.5</v>
      </c>
      <c r="W279" s="25">
        <f t="shared" si="35"/>
        <v>2.0249999999999999</v>
      </c>
      <c r="X279" s="67"/>
      <c r="Y279" s="67"/>
      <c r="Z279" s="67"/>
      <c r="AA279" s="67">
        <v>0</v>
      </c>
      <c r="AB279" s="20">
        <f t="shared" si="33"/>
        <v>0</v>
      </c>
      <c r="AC279" s="25">
        <f t="shared" si="36"/>
        <v>41.228999999999999</v>
      </c>
      <c r="AD279" s="67"/>
    </row>
    <row r="280" spans="1:30" ht="51">
      <c r="A280" s="19">
        <v>278</v>
      </c>
      <c r="B280" s="66">
        <v>2022200760</v>
      </c>
      <c r="C280" s="66" t="s">
        <v>835</v>
      </c>
      <c r="D280" s="34" t="str">
        <f>VLOOKUP(B280,[1]Sheet0!$A:$F,6,FALSE)</f>
        <v>物流工程</v>
      </c>
      <c r="E280" s="67" t="s">
        <v>603</v>
      </c>
      <c r="F280" s="67">
        <v>89.09</v>
      </c>
      <c r="G280" s="67">
        <f t="shared" si="37"/>
        <v>40.090500000000006</v>
      </c>
      <c r="H280" s="67" t="s">
        <v>836</v>
      </c>
      <c r="I280" s="67">
        <v>28</v>
      </c>
      <c r="J280" s="67"/>
      <c r="K280" s="67"/>
      <c r="L280" s="67"/>
      <c r="M280" s="67"/>
      <c r="N280" s="67"/>
      <c r="O280" s="67"/>
      <c r="P280" s="67"/>
      <c r="Q280" s="67"/>
      <c r="R280" s="67" t="s">
        <v>837</v>
      </c>
      <c r="S280" s="67">
        <v>0</v>
      </c>
      <c r="T280" s="67" t="s">
        <v>541</v>
      </c>
      <c r="U280" s="67">
        <v>15</v>
      </c>
      <c r="V280" s="67">
        <f t="shared" si="38"/>
        <v>43</v>
      </c>
      <c r="W280" s="25">
        <f t="shared" si="35"/>
        <v>19.350000000000001</v>
      </c>
      <c r="X280" s="67"/>
      <c r="Y280" s="67"/>
      <c r="Z280" s="67"/>
      <c r="AA280" s="67"/>
      <c r="AB280" s="20">
        <f t="shared" si="33"/>
        <v>0</v>
      </c>
      <c r="AC280" s="25">
        <f t="shared" si="36"/>
        <v>59.440500000000007</v>
      </c>
      <c r="AD280" s="67"/>
    </row>
    <row r="281" spans="1:30" ht="25.5">
      <c r="A281" s="19">
        <v>279</v>
      </c>
      <c r="B281" s="66">
        <v>2022200756</v>
      </c>
      <c r="C281" s="66" t="s">
        <v>838</v>
      </c>
      <c r="D281" s="34" t="str">
        <f>VLOOKUP(B281,[1]Sheet0!$A:$F,6,FALSE)</f>
        <v>物流工程</v>
      </c>
      <c r="E281" s="67" t="s">
        <v>650</v>
      </c>
      <c r="F281" s="67">
        <v>87.19</v>
      </c>
      <c r="G281" s="67">
        <f t="shared" si="37"/>
        <v>39.235500000000002</v>
      </c>
      <c r="H281" s="67"/>
      <c r="I281" s="67"/>
      <c r="J281" s="67"/>
      <c r="K281" s="67"/>
      <c r="L281" s="67"/>
      <c r="M281" s="67"/>
      <c r="N281" s="67"/>
      <c r="O281" s="67"/>
      <c r="P281" s="67"/>
      <c r="Q281" s="67"/>
      <c r="R281" s="67"/>
      <c r="S281" s="67"/>
      <c r="T281" s="67" t="s">
        <v>839</v>
      </c>
      <c r="U281" s="67">
        <v>15</v>
      </c>
      <c r="V281" s="67">
        <f t="shared" si="38"/>
        <v>15</v>
      </c>
      <c r="W281" s="25">
        <f t="shared" si="35"/>
        <v>6.75</v>
      </c>
      <c r="X281" s="67"/>
      <c r="Y281" s="67"/>
      <c r="Z281" s="67" t="s">
        <v>840</v>
      </c>
      <c r="AA281" s="67">
        <v>0.5</v>
      </c>
      <c r="AB281" s="20">
        <f t="shared" si="33"/>
        <v>0.05</v>
      </c>
      <c r="AC281" s="25">
        <f t="shared" si="36"/>
        <v>46.035499999999999</v>
      </c>
      <c r="AD281" s="67"/>
    </row>
    <row r="282" spans="1:30" ht="51">
      <c r="A282" s="19">
        <v>280</v>
      </c>
      <c r="B282" s="66">
        <v>2022200769</v>
      </c>
      <c r="C282" s="66" t="s">
        <v>841</v>
      </c>
      <c r="D282" s="34" t="str">
        <f>VLOOKUP(B282,[1]Sheet0!$A:$F,6,FALSE)</f>
        <v>交通工程</v>
      </c>
      <c r="E282" s="67" t="s">
        <v>175</v>
      </c>
      <c r="F282" s="67">
        <v>80.78</v>
      </c>
      <c r="G282" s="67">
        <f t="shared" si="37"/>
        <v>36.350999999999999</v>
      </c>
      <c r="H282" s="67"/>
      <c r="I282" s="67"/>
      <c r="J282" s="67"/>
      <c r="K282" s="67"/>
      <c r="L282" s="67"/>
      <c r="M282" s="67"/>
      <c r="N282" s="67"/>
      <c r="O282" s="67"/>
      <c r="P282" s="67"/>
      <c r="Q282" s="67"/>
      <c r="R282" s="67"/>
      <c r="S282" s="67"/>
      <c r="T282" s="67" t="s">
        <v>842</v>
      </c>
      <c r="U282" s="67">
        <v>20</v>
      </c>
      <c r="V282" s="67">
        <f t="shared" si="38"/>
        <v>20</v>
      </c>
      <c r="W282" s="25">
        <f t="shared" si="35"/>
        <v>9</v>
      </c>
      <c r="X282" s="67"/>
      <c r="Y282" s="67"/>
      <c r="Z282" s="67"/>
      <c r="AA282" s="67"/>
      <c r="AB282" s="20">
        <f t="shared" si="33"/>
        <v>0</v>
      </c>
      <c r="AC282" s="25">
        <f t="shared" si="36"/>
        <v>45.350999999999999</v>
      </c>
      <c r="AD282" s="67"/>
    </row>
    <row r="283" spans="1:30" ht="76.5">
      <c r="A283" s="19">
        <v>281</v>
      </c>
      <c r="B283" s="66">
        <v>2022200776</v>
      </c>
      <c r="C283" s="66" t="s">
        <v>843</v>
      </c>
      <c r="D283" s="34" t="str">
        <f>VLOOKUP(B283,[1]Sheet0!$A:$F,6,FALSE)</f>
        <v>交通工程</v>
      </c>
      <c r="E283" s="67" t="s">
        <v>161</v>
      </c>
      <c r="F283" s="67">
        <v>87.88</v>
      </c>
      <c r="G283" s="67">
        <f t="shared" si="37"/>
        <v>39.545999999999999</v>
      </c>
      <c r="H283" s="67"/>
      <c r="I283" s="67"/>
      <c r="J283" s="67"/>
      <c r="K283" s="67"/>
      <c r="L283" s="67"/>
      <c r="M283" s="67"/>
      <c r="N283" s="67" t="s">
        <v>844</v>
      </c>
      <c r="O283" s="67"/>
      <c r="P283" s="67" t="s">
        <v>845</v>
      </c>
      <c r="Q283" s="67">
        <v>10</v>
      </c>
      <c r="R283" s="67"/>
      <c r="S283" s="67"/>
      <c r="T283" s="67" t="s">
        <v>846</v>
      </c>
      <c r="U283" s="67">
        <v>20</v>
      </c>
      <c r="V283" s="67">
        <f t="shared" si="38"/>
        <v>30</v>
      </c>
      <c r="W283" s="25">
        <f t="shared" si="35"/>
        <v>13.5</v>
      </c>
      <c r="X283" s="67" t="s">
        <v>847</v>
      </c>
      <c r="Y283" s="67" t="s">
        <v>848</v>
      </c>
      <c r="Z283" s="67" t="s">
        <v>849</v>
      </c>
      <c r="AA283" s="67">
        <v>3.5</v>
      </c>
      <c r="AB283" s="20">
        <f t="shared" si="33"/>
        <v>0.35000000000000003</v>
      </c>
      <c r="AC283" s="25">
        <f t="shared" si="36"/>
        <v>53.396000000000001</v>
      </c>
      <c r="AD283" s="67"/>
    </row>
    <row r="284" spans="1:30">
      <c r="A284" s="19">
        <v>282</v>
      </c>
      <c r="B284" s="68">
        <v>2022200685</v>
      </c>
      <c r="C284" s="66" t="s">
        <v>850</v>
      </c>
      <c r="D284" s="34" t="str">
        <f>VLOOKUP(B284,[1]Sheet0!$A:$F,6,FALSE)</f>
        <v>系统科学</v>
      </c>
      <c r="E284" s="67" t="s">
        <v>346</v>
      </c>
      <c r="F284" s="67">
        <v>86.49</v>
      </c>
      <c r="G284" s="67">
        <f t="shared" si="37"/>
        <v>38.920499999999997</v>
      </c>
      <c r="H284" s="67"/>
      <c r="I284" s="67"/>
      <c r="J284" s="67"/>
      <c r="K284" s="67"/>
      <c r="L284" s="67"/>
      <c r="M284" s="67"/>
      <c r="N284" s="67"/>
      <c r="O284" s="67"/>
      <c r="P284" s="67"/>
      <c r="Q284" s="67"/>
      <c r="R284" s="67"/>
      <c r="S284" s="67"/>
      <c r="T284" s="67" t="s">
        <v>851</v>
      </c>
      <c r="U284" s="67">
        <v>5</v>
      </c>
      <c r="V284" s="67">
        <f t="shared" si="38"/>
        <v>5</v>
      </c>
      <c r="W284" s="25">
        <f t="shared" si="35"/>
        <v>2.25</v>
      </c>
      <c r="X284" s="67" t="s">
        <v>182</v>
      </c>
      <c r="Y284" s="67"/>
      <c r="Z284" s="67"/>
      <c r="AA284" s="67">
        <v>3</v>
      </c>
      <c r="AB284" s="20">
        <f t="shared" si="33"/>
        <v>0.30000000000000004</v>
      </c>
      <c r="AC284" s="25">
        <f t="shared" si="36"/>
        <v>41.470499999999994</v>
      </c>
      <c r="AD284" s="67"/>
    </row>
    <row r="285" spans="1:30" ht="25.5">
      <c r="A285" s="19">
        <v>283</v>
      </c>
      <c r="B285" s="66">
        <v>2022200773</v>
      </c>
      <c r="C285" s="66" t="s">
        <v>852</v>
      </c>
      <c r="D285" s="34" t="str">
        <f>VLOOKUP(B285,[1]Sheet0!$A:$F,6,FALSE)</f>
        <v>交通工程</v>
      </c>
      <c r="E285" s="67" t="s">
        <v>97</v>
      </c>
      <c r="F285" s="67">
        <v>84.04</v>
      </c>
      <c r="G285" s="67">
        <f t="shared" si="37"/>
        <v>37.818000000000005</v>
      </c>
      <c r="H285" s="67"/>
      <c r="I285" s="67"/>
      <c r="J285" s="67"/>
      <c r="K285" s="67"/>
      <c r="L285" s="67"/>
      <c r="M285" s="67"/>
      <c r="N285" s="67"/>
      <c r="O285" s="67"/>
      <c r="P285" s="67"/>
      <c r="Q285" s="67"/>
      <c r="R285" s="67"/>
      <c r="S285" s="67"/>
      <c r="T285" s="67"/>
      <c r="U285" s="67"/>
      <c r="V285" s="67">
        <f t="shared" si="38"/>
        <v>0</v>
      </c>
      <c r="W285" s="25">
        <f t="shared" si="35"/>
        <v>0</v>
      </c>
      <c r="X285" s="67"/>
      <c r="Y285" s="67"/>
      <c r="Z285" s="67" t="s">
        <v>853</v>
      </c>
      <c r="AA285" s="67">
        <v>8</v>
      </c>
      <c r="AB285" s="20">
        <f t="shared" si="33"/>
        <v>0.8</v>
      </c>
      <c r="AC285" s="25">
        <f t="shared" si="36"/>
        <v>38.618000000000002</v>
      </c>
      <c r="AD285" s="67"/>
    </row>
    <row r="286" spans="1:30">
      <c r="A286" s="19">
        <v>284</v>
      </c>
      <c r="B286" s="66">
        <v>2022200758</v>
      </c>
      <c r="C286" s="66" t="s">
        <v>854</v>
      </c>
      <c r="D286" s="34" t="str">
        <f>VLOOKUP(B286,[1]Sheet0!$A:$F,6,FALSE)</f>
        <v>物流工程</v>
      </c>
      <c r="E286" s="67" t="s">
        <v>577</v>
      </c>
      <c r="F286" s="67">
        <v>87.8</v>
      </c>
      <c r="G286" s="67">
        <f t="shared" si="37"/>
        <v>39.51</v>
      </c>
      <c r="H286" s="67"/>
      <c r="I286" s="67"/>
      <c r="J286" s="67"/>
      <c r="K286" s="67"/>
      <c r="L286" s="67"/>
      <c r="M286" s="67"/>
      <c r="N286" s="67"/>
      <c r="O286" s="67"/>
      <c r="P286" s="67"/>
      <c r="Q286" s="67"/>
      <c r="R286" s="67"/>
      <c r="S286" s="67"/>
      <c r="T286" s="71" t="s">
        <v>855</v>
      </c>
      <c r="U286" s="67">
        <v>15</v>
      </c>
      <c r="V286" s="67">
        <f t="shared" si="38"/>
        <v>15</v>
      </c>
      <c r="W286" s="25">
        <f t="shared" si="35"/>
        <v>6.75</v>
      </c>
      <c r="X286" s="67"/>
      <c r="Y286" s="67"/>
      <c r="Z286" s="67"/>
      <c r="AA286" s="67"/>
      <c r="AB286" s="20">
        <f t="shared" si="33"/>
        <v>0</v>
      </c>
      <c r="AC286" s="25">
        <f t="shared" si="36"/>
        <v>46.26</v>
      </c>
      <c r="AD286" s="67"/>
    </row>
    <row r="287" spans="1:30" ht="38.25">
      <c r="A287" s="19">
        <v>285</v>
      </c>
      <c r="B287" s="66">
        <v>2022200759</v>
      </c>
      <c r="C287" s="66" t="s">
        <v>856</v>
      </c>
      <c r="D287" s="34" t="str">
        <f>VLOOKUP(B287,[1]Sheet0!$A:$F,6,FALSE)</f>
        <v>物流工程</v>
      </c>
      <c r="E287" s="67" t="s">
        <v>603</v>
      </c>
      <c r="F287" s="67">
        <v>86.63</v>
      </c>
      <c r="G287" s="67">
        <f t="shared" si="37"/>
        <v>38.983499999999999</v>
      </c>
      <c r="H287" s="67" t="s">
        <v>857</v>
      </c>
      <c r="I287" s="67">
        <v>28</v>
      </c>
      <c r="J287" s="67"/>
      <c r="K287" s="67"/>
      <c r="L287" s="67"/>
      <c r="M287" s="67"/>
      <c r="N287" s="67"/>
      <c r="O287" s="67"/>
      <c r="P287" s="67"/>
      <c r="Q287" s="67"/>
      <c r="R287" s="67" t="s">
        <v>858</v>
      </c>
      <c r="S287" s="67">
        <v>0</v>
      </c>
      <c r="T287" s="67" t="s">
        <v>859</v>
      </c>
      <c r="U287" s="67">
        <v>5</v>
      </c>
      <c r="V287" s="67">
        <f t="shared" si="38"/>
        <v>33</v>
      </c>
      <c r="W287" s="25">
        <f t="shared" si="35"/>
        <v>14.85</v>
      </c>
      <c r="X287" s="67"/>
      <c r="Y287" s="67"/>
      <c r="Z287" s="67"/>
      <c r="AA287" s="67"/>
      <c r="AB287" s="20">
        <f t="shared" si="33"/>
        <v>0</v>
      </c>
      <c r="AC287" s="25">
        <f t="shared" si="36"/>
        <v>53.833500000000001</v>
      </c>
      <c r="AD287" s="67"/>
    </row>
    <row r="288" spans="1:30" ht="25.5">
      <c r="A288" s="19">
        <v>286</v>
      </c>
      <c r="B288" s="66">
        <v>2022200761</v>
      </c>
      <c r="C288" s="66" t="s">
        <v>860</v>
      </c>
      <c r="D288" s="34" t="str">
        <f>VLOOKUP(B288,[1]Sheet0!$A:$F,6,FALSE)</f>
        <v>物流工程</v>
      </c>
      <c r="E288" s="67" t="s">
        <v>93</v>
      </c>
      <c r="F288" s="67">
        <v>88.05</v>
      </c>
      <c r="G288" s="67">
        <f t="shared" si="37"/>
        <v>39.622500000000002</v>
      </c>
      <c r="H288" s="67" t="s">
        <v>166</v>
      </c>
      <c r="I288" s="67">
        <v>0</v>
      </c>
      <c r="J288" s="67" t="s">
        <v>166</v>
      </c>
      <c r="K288" s="67">
        <v>0</v>
      </c>
      <c r="L288" s="67" t="s">
        <v>166</v>
      </c>
      <c r="M288" s="67">
        <v>0</v>
      </c>
      <c r="N288" s="67" t="s">
        <v>166</v>
      </c>
      <c r="O288" s="67">
        <v>0</v>
      </c>
      <c r="P288" s="67" t="s">
        <v>166</v>
      </c>
      <c r="Q288" s="67">
        <v>0</v>
      </c>
      <c r="R288" s="67" t="s">
        <v>166</v>
      </c>
      <c r="S288" s="67">
        <v>0</v>
      </c>
      <c r="T288" s="67" t="s">
        <v>861</v>
      </c>
      <c r="U288" s="67">
        <v>5</v>
      </c>
      <c r="V288" s="67">
        <f t="shared" si="38"/>
        <v>5</v>
      </c>
      <c r="W288" s="25">
        <f t="shared" si="35"/>
        <v>2.25</v>
      </c>
      <c r="X288" s="67" t="s">
        <v>166</v>
      </c>
      <c r="Y288" s="67" t="s">
        <v>166</v>
      </c>
      <c r="Z288" s="67" t="s">
        <v>166</v>
      </c>
      <c r="AA288" s="67">
        <v>0</v>
      </c>
      <c r="AB288" s="20">
        <f t="shared" si="33"/>
        <v>0</v>
      </c>
      <c r="AC288" s="25">
        <f t="shared" si="36"/>
        <v>41.872500000000002</v>
      </c>
      <c r="AD288" s="67"/>
    </row>
    <row r="289" spans="1:30" ht="140.25">
      <c r="A289" s="19">
        <v>287</v>
      </c>
      <c r="B289" s="66">
        <v>2022200762</v>
      </c>
      <c r="C289" s="66" t="s">
        <v>862</v>
      </c>
      <c r="D289" s="34" t="str">
        <f>VLOOKUP(B289,[1]Sheet0!$A:$F,6,FALSE)</f>
        <v>物流工程</v>
      </c>
      <c r="E289" s="67" t="s">
        <v>603</v>
      </c>
      <c r="F289" s="69">
        <v>87.12</v>
      </c>
      <c r="G289" s="67">
        <f t="shared" si="37"/>
        <v>39.204000000000001</v>
      </c>
      <c r="H289" s="67"/>
      <c r="I289" s="67"/>
      <c r="J289" s="67"/>
      <c r="K289" s="67"/>
      <c r="L289" s="67"/>
      <c r="M289" s="67"/>
      <c r="N289" s="67"/>
      <c r="O289" s="67"/>
      <c r="P289" s="67" t="s">
        <v>863</v>
      </c>
      <c r="Q289" s="69">
        <v>0</v>
      </c>
      <c r="R289" s="67" t="s">
        <v>864</v>
      </c>
      <c r="S289" s="69">
        <v>1.5</v>
      </c>
      <c r="T289" s="67" t="s">
        <v>865</v>
      </c>
      <c r="U289" s="69">
        <v>15</v>
      </c>
      <c r="V289" s="67">
        <f t="shared" si="38"/>
        <v>16.5</v>
      </c>
      <c r="W289" s="25">
        <f t="shared" si="35"/>
        <v>7.4249999999999998</v>
      </c>
      <c r="X289" s="67"/>
      <c r="Y289" s="67" t="s">
        <v>866</v>
      </c>
      <c r="Z289" s="67" t="s">
        <v>867</v>
      </c>
      <c r="AA289" s="67">
        <v>8</v>
      </c>
      <c r="AB289" s="20">
        <f t="shared" si="33"/>
        <v>0.8</v>
      </c>
      <c r="AC289" s="25">
        <f t="shared" si="36"/>
        <v>47.429000000000002</v>
      </c>
      <c r="AD289" s="67"/>
    </row>
    <row r="290" spans="1:30" ht="51">
      <c r="A290" s="19">
        <v>288</v>
      </c>
      <c r="B290" s="66">
        <v>2022200766</v>
      </c>
      <c r="C290" s="66" t="s">
        <v>868</v>
      </c>
      <c r="D290" s="34" t="str">
        <f>VLOOKUP(B290,[1]Sheet0!$A:$F,6,FALSE)</f>
        <v>物流工程</v>
      </c>
      <c r="E290" s="67" t="s">
        <v>610</v>
      </c>
      <c r="F290" s="67">
        <v>87.87</v>
      </c>
      <c r="G290" s="67">
        <f t="shared" si="37"/>
        <v>39.541500000000006</v>
      </c>
      <c r="H290" s="67"/>
      <c r="I290" s="67"/>
      <c r="J290" s="67"/>
      <c r="K290" s="67"/>
      <c r="L290" s="67"/>
      <c r="M290" s="67"/>
      <c r="N290" s="67"/>
      <c r="O290" s="67"/>
      <c r="P290" s="67"/>
      <c r="Q290" s="67"/>
      <c r="R290" s="67"/>
      <c r="S290" s="67"/>
      <c r="T290" s="67"/>
      <c r="U290" s="67"/>
      <c r="V290" s="67">
        <f t="shared" si="38"/>
        <v>0</v>
      </c>
      <c r="W290" s="25">
        <f t="shared" si="35"/>
        <v>0</v>
      </c>
      <c r="X290" s="67"/>
      <c r="Y290" s="67"/>
      <c r="Z290" s="67" t="s">
        <v>869</v>
      </c>
      <c r="AA290" s="67">
        <v>7</v>
      </c>
      <c r="AB290" s="20">
        <f t="shared" si="33"/>
        <v>0.70000000000000007</v>
      </c>
      <c r="AC290" s="25">
        <f t="shared" si="36"/>
        <v>40.241500000000009</v>
      </c>
      <c r="AD290" s="67"/>
    </row>
    <row r="291" spans="1:30" ht="127.5">
      <c r="A291" s="19">
        <v>289</v>
      </c>
      <c r="B291" s="66">
        <v>2022200771</v>
      </c>
      <c r="C291" s="66" t="s">
        <v>870</v>
      </c>
      <c r="D291" s="34" t="str">
        <f>VLOOKUP(B291,[1]Sheet0!$A:$F,6,FALSE)</f>
        <v>交通工程</v>
      </c>
      <c r="E291" s="67" t="s">
        <v>139</v>
      </c>
      <c r="F291" s="67">
        <v>81.739999999999995</v>
      </c>
      <c r="G291" s="67">
        <f t="shared" si="37"/>
        <v>36.783000000000001</v>
      </c>
      <c r="H291" s="67"/>
      <c r="I291" s="67"/>
      <c r="J291" s="67"/>
      <c r="K291" s="67"/>
      <c r="L291" s="67"/>
      <c r="M291" s="67"/>
      <c r="N291" s="67"/>
      <c r="O291" s="67"/>
      <c r="P291" s="67" t="s">
        <v>871</v>
      </c>
      <c r="Q291" s="67">
        <v>10</v>
      </c>
      <c r="R291" s="67"/>
      <c r="S291" s="67"/>
      <c r="T291" s="67" t="s">
        <v>872</v>
      </c>
      <c r="U291" s="67">
        <v>22</v>
      </c>
      <c r="V291" s="67">
        <f t="shared" si="38"/>
        <v>32</v>
      </c>
      <c r="W291" s="25">
        <f t="shared" si="35"/>
        <v>14.4</v>
      </c>
      <c r="X291" s="67" t="s">
        <v>591</v>
      </c>
      <c r="Y291" s="67" t="s">
        <v>873</v>
      </c>
      <c r="Z291" s="67" t="s">
        <v>874</v>
      </c>
      <c r="AA291" s="67">
        <v>9.5</v>
      </c>
      <c r="AB291" s="20">
        <f t="shared" si="33"/>
        <v>0.95000000000000007</v>
      </c>
      <c r="AC291" s="25">
        <f t="shared" si="36"/>
        <v>52.133000000000003</v>
      </c>
      <c r="AD291" s="67"/>
    </row>
    <row r="292" spans="1:30">
      <c r="A292" s="19">
        <v>290</v>
      </c>
      <c r="B292" s="68">
        <v>2022200764</v>
      </c>
      <c r="C292" s="66" t="s">
        <v>875</v>
      </c>
      <c r="D292" s="34" t="str">
        <f>VLOOKUP(B292,[1]Sheet0!$A:$F,6,FALSE)</f>
        <v>物流工程</v>
      </c>
      <c r="E292" s="67" t="s">
        <v>217</v>
      </c>
      <c r="F292" s="67">
        <v>85.28</v>
      </c>
      <c r="G292" s="67">
        <f t="shared" si="37"/>
        <v>38.376000000000005</v>
      </c>
      <c r="H292" s="67"/>
      <c r="I292" s="67"/>
      <c r="J292" s="67"/>
      <c r="K292" s="67"/>
      <c r="L292" s="67"/>
      <c r="M292" s="67"/>
      <c r="N292" s="67"/>
      <c r="O292" s="67"/>
      <c r="P292" s="67"/>
      <c r="Q292" s="67"/>
      <c r="R292" s="67"/>
      <c r="S292" s="67"/>
      <c r="T292" s="67"/>
      <c r="U292" s="67"/>
      <c r="V292" s="67">
        <f t="shared" si="38"/>
        <v>0</v>
      </c>
      <c r="W292" s="25">
        <f t="shared" si="35"/>
        <v>0</v>
      </c>
      <c r="X292" s="67"/>
      <c r="Y292" s="67"/>
      <c r="Z292" s="67"/>
      <c r="AA292" s="67"/>
      <c r="AB292" s="20">
        <f t="shared" si="33"/>
        <v>0</v>
      </c>
      <c r="AC292" s="25">
        <f t="shared" si="36"/>
        <v>38.376000000000005</v>
      </c>
      <c r="AD292" s="67"/>
    </row>
    <row r="293" spans="1:30" ht="165.75">
      <c r="A293" s="19">
        <v>291</v>
      </c>
      <c r="B293" s="66">
        <v>2022200777</v>
      </c>
      <c r="C293" s="66" t="s">
        <v>876</v>
      </c>
      <c r="D293" s="34" t="str">
        <f>VLOOKUP(B293,[1]Sheet0!$A:$F,6,FALSE)</f>
        <v>交通工程</v>
      </c>
      <c r="E293" s="67" t="s">
        <v>286</v>
      </c>
      <c r="F293" s="67">
        <v>90.42</v>
      </c>
      <c r="G293" s="67">
        <f t="shared" si="37"/>
        <v>40.689</v>
      </c>
      <c r="H293" s="67"/>
      <c r="I293" s="67"/>
      <c r="J293" s="67"/>
      <c r="K293" s="67"/>
      <c r="L293" s="67"/>
      <c r="M293" s="67"/>
      <c r="N293" s="67"/>
      <c r="O293" s="67"/>
      <c r="P293" s="67" t="s">
        <v>877</v>
      </c>
      <c r="Q293" s="67">
        <v>20</v>
      </c>
      <c r="R293" s="67"/>
      <c r="S293" s="67"/>
      <c r="T293" s="67" t="s">
        <v>878</v>
      </c>
      <c r="U293" s="67">
        <v>22</v>
      </c>
      <c r="V293" s="67">
        <f t="shared" si="38"/>
        <v>42</v>
      </c>
      <c r="W293" s="25">
        <f t="shared" si="35"/>
        <v>18.900000000000002</v>
      </c>
      <c r="X293" s="67"/>
      <c r="Y293" s="67" t="s">
        <v>879</v>
      </c>
      <c r="Z293" s="67" t="s">
        <v>880</v>
      </c>
      <c r="AA293" s="67">
        <v>10</v>
      </c>
      <c r="AB293" s="20">
        <f t="shared" si="33"/>
        <v>1</v>
      </c>
      <c r="AC293" s="25">
        <f t="shared" si="36"/>
        <v>60.588999999999999</v>
      </c>
      <c r="AD293" s="67"/>
    </row>
    <row r="294" spans="1:30" ht="89.25">
      <c r="A294" s="19">
        <v>292</v>
      </c>
      <c r="B294" s="66">
        <v>2022200755</v>
      </c>
      <c r="C294" s="66" t="s">
        <v>881</v>
      </c>
      <c r="D294" s="34" t="str">
        <f>VLOOKUP(B294,[1]Sheet0!$A:$F,6,FALSE)</f>
        <v>物流工程</v>
      </c>
      <c r="E294" s="67" t="s">
        <v>597</v>
      </c>
      <c r="F294" s="67">
        <v>88.42</v>
      </c>
      <c r="G294" s="67">
        <f t="shared" si="37"/>
        <v>39.789000000000001</v>
      </c>
      <c r="H294" s="67"/>
      <c r="I294" s="67"/>
      <c r="J294" s="67"/>
      <c r="K294" s="67"/>
      <c r="L294" s="67"/>
      <c r="M294" s="67"/>
      <c r="N294" s="67"/>
      <c r="O294" s="67"/>
      <c r="P294" s="67"/>
      <c r="Q294" s="67"/>
      <c r="R294" s="67"/>
      <c r="S294" s="67"/>
      <c r="T294" s="67" t="s">
        <v>882</v>
      </c>
      <c r="U294" s="67">
        <v>25</v>
      </c>
      <c r="V294" s="67">
        <f t="shared" si="38"/>
        <v>25</v>
      </c>
      <c r="W294" s="25">
        <f t="shared" si="35"/>
        <v>11.25</v>
      </c>
      <c r="X294" s="67" t="s">
        <v>883</v>
      </c>
      <c r="Y294" s="67"/>
      <c r="Z294" s="67" t="s">
        <v>884</v>
      </c>
      <c r="AA294" s="67">
        <v>2.5</v>
      </c>
      <c r="AB294" s="20">
        <f t="shared" si="33"/>
        <v>0.25</v>
      </c>
      <c r="AC294" s="25">
        <f t="shared" si="36"/>
        <v>51.289000000000001</v>
      </c>
      <c r="AD294" s="67"/>
    </row>
    <row r="295" spans="1:30">
      <c r="A295" s="19">
        <v>293</v>
      </c>
      <c r="B295" s="68">
        <v>2022200688</v>
      </c>
      <c r="C295" s="66" t="s">
        <v>885</v>
      </c>
      <c r="D295" s="34" t="str">
        <f>VLOOKUP(B295,[1]Sheet0!$A:$F,6,FALSE)</f>
        <v>系统科学</v>
      </c>
      <c r="E295" s="67" t="s">
        <v>32</v>
      </c>
      <c r="F295" s="67">
        <v>83.91</v>
      </c>
      <c r="G295" s="67">
        <f t="shared" si="37"/>
        <v>37.759500000000003</v>
      </c>
      <c r="H295" s="67"/>
      <c r="I295" s="67"/>
      <c r="J295" s="67"/>
      <c r="K295" s="67"/>
      <c r="L295" s="67"/>
      <c r="M295" s="67"/>
      <c r="N295" s="67"/>
      <c r="O295" s="67"/>
      <c r="P295" s="67"/>
      <c r="Q295" s="67"/>
      <c r="R295" s="67"/>
      <c r="S295" s="67"/>
      <c r="T295" s="67" t="s">
        <v>617</v>
      </c>
      <c r="U295" s="67">
        <v>5</v>
      </c>
      <c r="V295" s="67">
        <f t="shared" si="38"/>
        <v>5</v>
      </c>
      <c r="W295" s="25">
        <f t="shared" si="35"/>
        <v>2.25</v>
      </c>
      <c r="X295" s="67"/>
      <c r="Y295" s="67"/>
      <c r="Z295" s="67" t="s">
        <v>886</v>
      </c>
      <c r="AA295" s="67">
        <v>4</v>
      </c>
      <c r="AB295" s="20">
        <f t="shared" si="33"/>
        <v>0.4</v>
      </c>
      <c r="AC295" s="25">
        <f t="shared" si="36"/>
        <v>40.409500000000001</v>
      </c>
      <c r="AD295" s="67"/>
    </row>
    <row r="296" spans="1:30">
      <c r="A296" s="19">
        <v>294</v>
      </c>
      <c r="B296" s="66">
        <v>2022200757</v>
      </c>
      <c r="C296" s="66" t="s">
        <v>887</v>
      </c>
      <c r="D296" s="34" t="str">
        <f>VLOOKUP(B296,[1]Sheet0!$A:$F,6,FALSE)</f>
        <v>物流工程</v>
      </c>
      <c r="E296" s="67" t="s">
        <v>619</v>
      </c>
      <c r="F296" s="67">
        <v>85.26</v>
      </c>
      <c r="G296" s="67">
        <f t="shared" si="37"/>
        <v>38.367000000000004</v>
      </c>
      <c r="H296" s="67"/>
      <c r="I296" s="67"/>
      <c r="J296" s="67"/>
      <c r="K296" s="67"/>
      <c r="L296" s="67"/>
      <c r="M296" s="67"/>
      <c r="N296" s="67"/>
      <c r="O296" s="67"/>
      <c r="P296" s="67"/>
      <c r="Q296" s="67"/>
      <c r="R296" s="67"/>
      <c r="S296" s="67"/>
      <c r="T296" s="67" t="s">
        <v>541</v>
      </c>
      <c r="U296" s="67">
        <v>15</v>
      </c>
      <c r="V296" s="67">
        <f t="shared" si="38"/>
        <v>15</v>
      </c>
      <c r="W296" s="25">
        <f t="shared" si="35"/>
        <v>6.75</v>
      </c>
      <c r="X296" s="67"/>
      <c r="Y296" s="67"/>
      <c r="Z296" s="67"/>
      <c r="AA296" s="67"/>
      <c r="AB296" s="20">
        <f t="shared" si="33"/>
        <v>0</v>
      </c>
      <c r="AC296" s="25">
        <f t="shared" si="36"/>
        <v>45.117000000000004</v>
      </c>
      <c r="AD296" s="67"/>
    </row>
    <row r="297" spans="1:30" ht="114.75">
      <c r="A297" s="19">
        <v>295</v>
      </c>
      <c r="B297" s="66">
        <v>2022200690</v>
      </c>
      <c r="C297" s="66" t="s">
        <v>888</v>
      </c>
      <c r="D297" s="34" t="str">
        <f>VLOOKUP(B297,[1]Sheet0!$A:$F,6,FALSE)</f>
        <v>系统科学</v>
      </c>
      <c r="E297" s="67" t="s">
        <v>603</v>
      </c>
      <c r="F297" s="67">
        <v>86.05</v>
      </c>
      <c r="G297" s="67">
        <f t="shared" si="37"/>
        <v>38.722499999999997</v>
      </c>
      <c r="H297" s="67"/>
      <c r="I297" s="67"/>
      <c r="J297" s="67"/>
      <c r="K297" s="67"/>
      <c r="L297" s="67"/>
      <c r="M297" s="67"/>
      <c r="N297" s="67"/>
      <c r="O297" s="67"/>
      <c r="P297" s="67" t="s">
        <v>889</v>
      </c>
      <c r="Q297" s="67">
        <v>5</v>
      </c>
      <c r="R297" s="67"/>
      <c r="S297" s="67"/>
      <c r="T297" s="67" t="s">
        <v>890</v>
      </c>
      <c r="U297" s="67">
        <v>22</v>
      </c>
      <c r="V297" s="67">
        <f t="shared" si="38"/>
        <v>27</v>
      </c>
      <c r="W297" s="25">
        <f t="shared" si="35"/>
        <v>12.15</v>
      </c>
      <c r="X297" s="67" t="s">
        <v>316</v>
      </c>
      <c r="Y297" s="67"/>
      <c r="Z297" s="67" t="s">
        <v>891</v>
      </c>
      <c r="AA297" s="67">
        <v>3</v>
      </c>
      <c r="AB297" s="20">
        <f t="shared" si="33"/>
        <v>0.30000000000000004</v>
      </c>
      <c r="AC297" s="25">
        <f t="shared" si="36"/>
        <v>51.172499999999999</v>
      </c>
      <c r="AD297" s="67"/>
    </row>
    <row r="298" spans="1:30" ht="25.5">
      <c r="A298" s="19">
        <v>296</v>
      </c>
      <c r="B298" s="68">
        <v>2022200684</v>
      </c>
      <c r="C298" s="66" t="s">
        <v>892</v>
      </c>
      <c r="D298" s="34" t="str">
        <f>VLOOKUP(B298,[1]Sheet0!$A:$F,6,FALSE)</f>
        <v>系统科学</v>
      </c>
      <c r="E298" s="67" t="s">
        <v>228</v>
      </c>
      <c r="F298" s="67">
        <v>86.54</v>
      </c>
      <c r="G298" s="67">
        <f t="shared" si="37"/>
        <v>38.943000000000005</v>
      </c>
      <c r="H298" s="67" t="s">
        <v>166</v>
      </c>
      <c r="I298" s="67">
        <v>0</v>
      </c>
      <c r="J298" s="67" t="s">
        <v>166</v>
      </c>
      <c r="K298" s="67">
        <v>0</v>
      </c>
      <c r="L298" s="67" t="s">
        <v>166</v>
      </c>
      <c r="M298" s="67">
        <v>0</v>
      </c>
      <c r="N298" s="67" t="s">
        <v>166</v>
      </c>
      <c r="O298" s="67">
        <v>0</v>
      </c>
      <c r="P298" s="67" t="s">
        <v>166</v>
      </c>
      <c r="Q298" s="67">
        <v>0</v>
      </c>
      <c r="R298" s="67" t="s">
        <v>166</v>
      </c>
      <c r="S298" s="67">
        <v>0</v>
      </c>
      <c r="T298" s="67" t="s">
        <v>893</v>
      </c>
      <c r="U298" s="67">
        <v>25</v>
      </c>
      <c r="V298" s="67">
        <f t="shared" si="38"/>
        <v>25</v>
      </c>
      <c r="W298" s="25">
        <f t="shared" si="35"/>
        <v>11.25</v>
      </c>
      <c r="X298" s="67" t="s">
        <v>894</v>
      </c>
      <c r="Y298" s="67" t="s">
        <v>166</v>
      </c>
      <c r="Z298" s="67" t="s">
        <v>166</v>
      </c>
      <c r="AA298" s="67">
        <v>2</v>
      </c>
      <c r="AB298" s="20">
        <f t="shared" si="33"/>
        <v>0.2</v>
      </c>
      <c r="AC298" s="25">
        <f t="shared" si="36"/>
        <v>50.393000000000001</v>
      </c>
      <c r="AD298" s="67"/>
    </row>
    <row r="299" spans="1:30" ht="25.5">
      <c r="A299" s="19">
        <v>297</v>
      </c>
      <c r="B299" s="66">
        <v>2022200770</v>
      </c>
      <c r="C299" s="66" t="s">
        <v>895</v>
      </c>
      <c r="D299" s="34" t="str">
        <f>VLOOKUP(B299,[1]Sheet0!$A:$F,6,FALSE)</f>
        <v>交通工程</v>
      </c>
      <c r="E299" s="67" t="s">
        <v>394</v>
      </c>
      <c r="F299" s="67">
        <v>86.25</v>
      </c>
      <c r="G299" s="67">
        <f t="shared" si="37"/>
        <v>38.8125</v>
      </c>
      <c r="H299" s="67"/>
      <c r="I299" s="67">
        <v>0</v>
      </c>
      <c r="J299" s="67"/>
      <c r="K299" s="67">
        <v>0</v>
      </c>
      <c r="L299" s="67"/>
      <c r="M299" s="67"/>
      <c r="N299" s="67"/>
      <c r="O299" s="67">
        <v>0</v>
      </c>
      <c r="P299" s="67"/>
      <c r="Q299" s="67">
        <v>0</v>
      </c>
      <c r="R299" s="67"/>
      <c r="S299" s="67">
        <v>0</v>
      </c>
      <c r="T299" s="67" t="s">
        <v>896</v>
      </c>
      <c r="U299" s="67">
        <v>20</v>
      </c>
      <c r="V299" s="67">
        <f t="shared" si="38"/>
        <v>20</v>
      </c>
      <c r="W299" s="25">
        <f t="shared" si="35"/>
        <v>9</v>
      </c>
      <c r="X299" s="67" t="s">
        <v>897</v>
      </c>
      <c r="Y299" s="67"/>
      <c r="Z299" s="67" t="s">
        <v>898</v>
      </c>
      <c r="AA299" s="67">
        <v>3</v>
      </c>
      <c r="AB299" s="20">
        <f t="shared" si="33"/>
        <v>0.30000000000000004</v>
      </c>
      <c r="AC299" s="25">
        <f t="shared" si="36"/>
        <v>48.112499999999997</v>
      </c>
      <c r="AD299" s="67"/>
    </row>
    <row r="300" spans="1:30" ht="25.5">
      <c r="A300" s="19">
        <v>298</v>
      </c>
      <c r="B300" s="66">
        <v>2022200689</v>
      </c>
      <c r="C300" s="66" t="s">
        <v>899</v>
      </c>
      <c r="D300" s="34" t="str">
        <f>VLOOKUP(B300,[1]Sheet0!$A:$F,6,FALSE)</f>
        <v>系统科学</v>
      </c>
      <c r="E300" s="67" t="s">
        <v>32</v>
      </c>
      <c r="F300" s="67">
        <v>81.25</v>
      </c>
      <c r="G300" s="67">
        <f t="shared" si="37"/>
        <v>36.5625</v>
      </c>
      <c r="H300" s="67"/>
      <c r="I300" s="67"/>
      <c r="J300" s="67"/>
      <c r="K300" s="67"/>
      <c r="L300" s="67"/>
      <c r="M300" s="67"/>
      <c r="N300" s="67"/>
      <c r="O300" s="67"/>
      <c r="P300" s="67"/>
      <c r="Q300" s="67"/>
      <c r="R300" s="67"/>
      <c r="S300" s="67"/>
      <c r="T300" s="67" t="s">
        <v>900</v>
      </c>
      <c r="U300" s="67">
        <v>7</v>
      </c>
      <c r="V300" s="67">
        <f t="shared" si="38"/>
        <v>7</v>
      </c>
      <c r="W300" s="25">
        <f t="shared" si="35"/>
        <v>3.15</v>
      </c>
      <c r="X300" s="67"/>
      <c r="Y300" s="67"/>
      <c r="Z300" s="71" t="s">
        <v>901</v>
      </c>
      <c r="AA300" s="67">
        <v>7</v>
      </c>
      <c r="AB300" s="20">
        <f t="shared" si="33"/>
        <v>0.70000000000000007</v>
      </c>
      <c r="AC300" s="25">
        <f t="shared" si="36"/>
        <v>40.412500000000001</v>
      </c>
      <c r="AD300" s="67"/>
    </row>
    <row r="301" spans="1:30">
      <c r="A301" s="19">
        <v>299</v>
      </c>
      <c r="B301" s="66">
        <v>2022200686</v>
      </c>
      <c r="C301" s="66" t="s">
        <v>902</v>
      </c>
      <c r="D301" s="34" t="str">
        <f>VLOOKUP(B301,[1]Sheet0!$A:$F,6,FALSE)</f>
        <v>系统科学</v>
      </c>
      <c r="E301" s="67" t="s">
        <v>710</v>
      </c>
      <c r="F301" s="67">
        <v>84.58</v>
      </c>
      <c r="G301" s="67">
        <f t="shared" si="37"/>
        <v>38.061</v>
      </c>
      <c r="H301" s="67"/>
      <c r="I301" s="67">
        <v>0</v>
      </c>
      <c r="J301" s="67"/>
      <c r="K301" s="67">
        <v>0</v>
      </c>
      <c r="L301" s="67"/>
      <c r="M301" s="67">
        <v>0</v>
      </c>
      <c r="N301" s="67"/>
      <c r="O301" s="67">
        <v>0</v>
      </c>
      <c r="P301" s="67"/>
      <c r="Q301" s="67">
        <v>0</v>
      </c>
      <c r="R301" s="67"/>
      <c r="S301" s="67"/>
      <c r="T301" s="67" t="s">
        <v>903</v>
      </c>
      <c r="U301" s="67">
        <v>0</v>
      </c>
      <c r="V301" s="67">
        <f t="shared" si="38"/>
        <v>0</v>
      </c>
      <c r="W301" s="25">
        <f t="shared" si="35"/>
        <v>0</v>
      </c>
      <c r="X301" s="67" t="s">
        <v>904</v>
      </c>
      <c r="Y301" s="67"/>
      <c r="Z301" s="67"/>
      <c r="AA301" s="67">
        <v>3</v>
      </c>
      <c r="AB301" s="20">
        <f t="shared" si="33"/>
        <v>0.30000000000000004</v>
      </c>
      <c r="AC301" s="25">
        <f t="shared" si="36"/>
        <v>38.360999999999997</v>
      </c>
      <c r="AD301" s="67"/>
    </row>
    <row r="302" spans="1:30" ht="38.25">
      <c r="A302" s="19">
        <v>300</v>
      </c>
      <c r="B302" s="66">
        <v>2022200683</v>
      </c>
      <c r="C302" s="66" t="s">
        <v>905</v>
      </c>
      <c r="D302" s="34" t="str">
        <f>VLOOKUP(B302,[1]Sheet0!$A:$F,6,FALSE)</f>
        <v>系统科学</v>
      </c>
      <c r="E302" s="67" t="s">
        <v>710</v>
      </c>
      <c r="F302" s="67">
        <v>84.03</v>
      </c>
      <c r="G302" s="67">
        <f t="shared" si="37"/>
        <v>37.813500000000005</v>
      </c>
      <c r="H302" s="67"/>
      <c r="I302" s="67"/>
      <c r="J302" s="67"/>
      <c r="K302" s="67"/>
      <c r="L302" s="67"/>
      <c r="M302" s="67"/>
      <c r="N302" s="67"/>
      <c r="O302" s="67"/>
      <c r="P302" s="67"/>
      <c r="Q302" s="67"/>
      <c r="R302" s="67"/>
      <c r="S302" s="67"/>
      <c r="T302" s="71" t="s">
        <v>906</v>
      </c>
      <c r="U302" s="67">
        <v>7</v>
      </c>
      <c r="V302" s="67">
        <f t="shared" si="38"/>
        <v>7</v>
      </c>
      <c r="W302" s="25">
        <f t="shared" si="35"/>
        <v>3.15</v>
      </c>
      <c r="X302" s="71" t="s">
        <v>907</v>
      </c>
      <c r="Y302" s="67"/>
      <c r="Z302" s="71" t="s">
        <v>908</v>
      </c>
      <c r="AA302" s="67">
        <v>10</v>
      </c>
      <c r="AB302" s="20">
        <f t="shared" si="33"/>
        <v>1</v>
      </c>
      <c r="AC302" s="25">
        <f t="shared" si="36"/>
        <v>41.963500000000003</v>
      </c>
      <c r="AD302" s="67"/>
    </row>
    <row r="303" spans="1:30" ht="25.5">
      <c r="A303" s="19">
        <v>301</v>
      </c>
      <c r="B303" s="66">
        <v>2022200772</v>
      </c>
      <c r="C303" s="66" t="s">
        <v>909</v>
      </c>
      <c r="D303" s="34" t="str">
        <f>VLOOKUP(B303,[1]Sheet0!$A:$F,6,FALSE)</f>
        <v>交通工程</v>
      </c>
      <c r="E303" s="67" t="s">
        <v>61</v>
      </c>
      <c r="F303" s="67">
        <v>80.95</v>
      </c>
      <c r="G303" s="67">
        <f t="shared" si="37"/>
        <v>36.427500000000002</v>
      </c>
      <c r="H303" s="67"/>
      <c r="I303" s="67"/>
      <c r="J303" s="67"/>
      <c r="K303" s="67"/>
      <c r="L303" s="67"/>
      <c r="M303" s="67"/>
      <c r="N303" s="67"/>
      <c r="O303" s="67"/>
      <c r="P303" s="67"/>
      <c r="Q303" s="67"/>
      <c r="R303" s="67"/>
      <c r="S303" s="67"/>
      <c r="T303" s="67"/>
      <c r="U303" s="67"/>
      <c r="V303" s="67">
        <f t="shared" si="38"/>
        <v>0</v>
      </c>
      <c r="W303" s="25">
        <f t="shared" si="35"/>
        <v>0</v>
      </c>
      <c r="X303" s="67"/>
      <c r="Y303" s="67"/>
      <c r="Z303" s="67" t="s">
        <v>910</v>
      </c>
      <c r="AA303" s="67">
        <v>2.75</v>
      </c>
      <c r="AB303" s="20">
        <f t="shared" si="33"/>
        <v>0.27500000000000002</v>
      </c>
      <c r="AC303" s="25">
        <f t="shared" si="36"/>
        <v>36.702500000000001</v>
      </c>
      <c r="AD303" s="67"/>
    </row>
    <row r="304" spans="1:30">
      <c r="A304" s="19">
        <v>245</v>
      </c>
      <c r="B304" s="58">
        <v>2022200704</v>
      </c>
      <c r="C304" s="59" t="s">
        <v>911</v>
      </c>
      <c r="D304" s="34" t="str">
        <f>VLOOKUP(B304,[1]Sheet0!$A:$F,6,FALSE)</f>
        <v>交通运输规划与管理</v>
      </c>
      <c r="E304" s="60" t="s">
        <v>290</v>
      </c>
      <c r="F304" s="60">
        <v>83.73</v>
      </c>
      <c r="G304" s="61">
        <f t="shared" ref="G304:G337" si="39">F304*0.45</f>
        <v>37.6785</v>
      </c>
      <c r="H304" s="60"/>
      <c r="I304" s="60"/>
      <c r="J304" s="60"/>
      <c r="K304" s="60"/>
      <c r="L304" s="60"/>
      <c r="M304" s="60"/>
      <c r="N304" s="60"/>
      <c r="O304" s="60"/>
      <c r="P304" s="60"/>
      <c r="Q304" s="60"/>
      <c r="R304" s="60"/>
      <c r="S304" s="60"/>
      <c r="T304" s="60" t="s">
        <v>912</v>
      </c>
      <c r="U304" s="60">
        <v>15</v>
      </c>
      <c r="V304" s="60">
        <v>15</v>
      </c>
      <c r="W304" s="25">
        <f t="shared" ref="W304:W325" si="40">V304*0.45</f>
        <v>6.75</v>
      </c>
      <c r="X304" s="60" t="s">
        <v>913</v>
      </c>
      <c r="Y304" s="60"/>
      <c r="Z304" s="60"/>
      <c r="AA304" s="60">
        <v>1</v>
      </c>
      <c r="AB304" s="20">
        <f t="shared" ref="AB304:AB337" si="41">AA304*0.1</f>
        <v>0.1</v>
      </c>
      <c r="AC304" s="25">
        <f t="shared" ref="AC304:AC325" si="42">AB304+W304+G304</f>
        <v>44.528500000000001</v>
      </c>
      <c r="AD304" s="60"/>
    </row>
    <row r="305" spans="1:30" ht="36">
      <c r="A305" s="19">
        <v>251</v>
      </c>
      <c r="B305" s="58">
        <v>2022200714</v>
      </c>
      <c r="C305" s="59" t="s">
        <v>914</v>
      </c>
      <c r="D305" s="34" t="str">
        <f>VLOOKUP(B305,[1]Sheet0!$A:$F,6,FALSE)</f>
        <v>交通运输规划与管理</v>
      </c>
      <c r="E305" s="60" t="s">
        <v>257</v>
      </c>
      <c r="F305" s="60">
        <v>89.23</v>
      </c>
      <c r="G305" s="61">
        <f t="shared" si="39"/>
        <v>40.153500000000001</v>
      </c>
      <c r="H305" s="60"/>
      <c r="I305" s="60"/>
      <c r="J305" s="60"/>
      <c r="K305" s="60"/>
      <c r="L305" s="60"/>
      <c r="M305" s="60"/>
      <c r="N305" s="60"/>
      <c r="O305" s="60"/>
      <c r="P305" s="60"/>
      <c r="Q305" s="60"/>
      <c r="R305" s="60" t="s">
        <v>915</v>
      </c>
      <c r="S305" s="60">
        <v>4.5</v>
      </c>
      <c r="T305" s="60"/>
      <c r="U305" s="60">
        <v>4.5</v>
      </c>
      <c r="V305" s="60">
        <v>9</v>
      </c>
      <c r="W305" s="25">
        <f t="shared" si="40"/>
        <v>4.05</v>
      </c>
      <c r="X305" s="60"/>
      <c r="Y305" s="60"/>
      <c r="Z305" s="60"/>
      <c r="AA305" s="60"/>
      <c r="AB305" s="20">
        <f t="shared" si="41"/>
        <v>0</v>
      </c>
      <c r="AC305" s="25">
        <f t="shared" si="42"/>
        <v>44.203499999999998</v>
      </c>
      <c r="AD305" s="60"/>
    </row>
    <row r="306" spans="1:30" ht="24">
      <c r="A306" s="19">
        <v>247</v>
      </c>
      <c r="B306" s="58">
        <v>2022200703</v>
      </c>
      <c r="C306" s="59" t="s">
        <v>916</v>
      </c>
      <c r="D306" s="34" t="str">
        <f>VLOOKUP(B306,[1]Sheet0!$A:$F,6,FALSE)</f>
        <v>交通运输规划与管理</v>
      </c>
      <c r="E306" s="60" t="s">
        <v>152</v>
      </c>
      <c r="F306" s="60">
        <v>87.66</v>
      </c>
      <c r="G306" s="61">
        <f t="shared" si="39"/>
        <v>39.447000000000003</v>
      </c>
      <c r="H306" s="60"/>
      <c r="I306" s="60"/>
      <c r="J306" s="60"/>
      <c r="K306" s="60"/>
      <c r="L306" s="60"/>
      <c r="M306" s="60"/>
      <c r="N306" s="60"/>
      <c r="O306" s="60"/>
      <c r="P306" s="60"/>
      <c r="Q306" s="60"/>
      <c r="R306" s="60" t="s">
        <v>917</v>
      </c>
      <c r="S306" s="60">
        <v>3</v>
      </c>
      <c r="T306" s="60" t="s">
        <v>918</v>
      </c>
      <c r="U306" s="60">
        <v>5</v>
      </c>
      <c r="V306" s="60">
        <v>8</v>
      </c>
      <c r="W306" s="25">
        <f t="shared" si="40"/>
        <v>3.6</v>
      </c>
      <c r="X306" s="60" t="s">
        <v>919</v>
      </c>
      <c r="Y306" s="60"/>
      <c r="Z306" s="60"/>
      <c r="AA306" s="60">
        <v>2</v>
      </c>
      <c r="AB306" s="20">
        <f t="shared" si="41"/>
        <v>0.2</v>
      </c>
      <c r="AC306" s="25">
        <f t="shared" si="42"/>
        <v>43.247</v>
      </c>
      <c r="AD306" s="60"/>
    </row>
    <row r="307" spans="1:30" ht="114.75">
      <c r="A307" s="19">
        <v>304</v>
      </c>
      <c r="B307" s="46">
        <v>2022200733</v>
      </c>
      <c r="C307" s="46" t="s">
        <v>920</v>
      </c>
      <c r="D307" s="34" t="str">
        <f>VLOOKUP(B307,[1]Sheet0!$A:$F,6,FALSE)</f>
        <v>交通运输规划与管理</v>
      </c>
      <c r="E307" s="47" t="s">
        <v>710</v>
      </c>
      <c r="F307" s="47">
        <v>87.21</v>
      </c>
      <c r="G307" s="47">
        <f t="shared" si="39"/>
        <v>39.244499999999995</v>
      </c>
      <c r="H307" s="47"/>
      <c r="I307" s="54"/>
      <c r="J307" s="47"/>
      <c r="K307" s="54"/>
      <c r="L307" s="47"/>
      <c r="M307" s="54"/>
      <c r="N307" s="47"/>
      <c r="O307" s="54"/>
      <c r="P307" s="47"/>
      <c r="Q307" s="54"/>
      <c r="R307" s="47" t="s">
        <v>921</v>
      </c>
      <c r="S307" s="54">
        <v>6</v>
      </c>
      <c r="T307" s="47" t="s">
        <v>922</v>
      </c>
      <c r="U307" s="54">
        <v>0</v>
      </c>
      <c r="V307" s="47">
        <f>U307+S307+Q307+O307+M307+K307+I307</f>
        <v>6</v>
      </c>
      <c r="W307" s="25">
        <f t="shared" si="40"/>
        <v>2.7</v>
      </c>
      <c r="X307" s="47"/>
      <c r="Y307" s="47"/>
      <c r="Z307" s="47" t="s">
        <v>923</v>
      </c>
      <c r="AA307" s="47">
        <v>10</v>
      </c>
      <c r="AB307" s="20">
        <f t="shared" si="41"/>
        <v>1</v>
      </c>
      <c r="AC307" s="25">
        <f t="shared" si="42"/>
        <v>42.944499999999998</v>
      </c>
      <c r="AD307" s="47"/>
    </row>
    <row r="308" spans="1:30">
      <c r="A308" s="19">
        <v>248</v>
      </c>
      <c r="B308" s="58">
        <v>2022200701</v>
      </c>
      <c r="C308" s="59" t="s">
        <v>924</v>
      </c>
      <c r="D308" s="34" t="str">
        <f>VLOOKUP(B308,[1]Sheet0!$A:$F,6,FALSE)</f>
        <v>交通运输规划与管理</v>
      </c>
      <c r="E308" s="60" t="s">
        <v>238</v>
      </c>
      <c r="F308" s="60">
        <v>90</v>
      </c>
      <c r="G308" s="61">
        <f t="shared" si="39"/>
        <v>40.5</v>
      </c>
      <c r="H308" s="60"/>
      <c r="I308" s="60"/>
      <c r="J308" s="60"/>
      <c r="K308" s="60"/>
      <c r="L308" s="60"/>
      <c r="M308" s="60"/>
      <c r="N308" s="60"/>
      <c r="O308" s="60"/>
      <c r="P308" s="60"/>
      <c r="Q308" s="60"/>
      <c r="R308" s="60"/>
      <c r="S308" s="60"/>
      <c r="T308" s="60" t="s">
        <v>918</v>
      </c>
      <c r="U308" s="60">
        <v>5</v>
      </c>
      <c r="V308" s="60">
        <v>5</v>
      </c>
      <c r="W308" s="25">
        <f t="shared" si="40"/>
        <v>2.25</v>
      </c>
      <c r="X308" s="60"/>
      <c r="Y308" s="60"/>
      <c r="Z308" s="60"/>
      <c r="AA308" s="60"/>
      <c r="AB308" s="20">
        <f t="shared" si="41"/>
        <v>0</v>
      </c>
      <c r="AC308" s="25">
        <f t="shared" si="42"/>
        <v>42.75</v>
      </c>
      <c r="AD308" s="60"/>
    </row>
    <row r="309" spans="1:30">
      <c r="A309" s="19">
        <v>250</v>
      </c>
      <c r="B309" s="58">
        <v>2022200700</v>
      </c>
      <c r="C309" s="59" t="s">
        <v>925</v>
      </c>
      <c r="D309" s="34" t="str">
        <f>VLOOKUP(B309,[1]Sheet0!$A:$F,6,FALSE)</f>
        <v>交通运输规划与管理</v>
      </c>
      <c r="E309" s="60" t="s">
        <v>394</v>
      </c>
      <c r="F309" s="60">
        <v>83.88</v>
      </c>
      <c r="G309" s="61">
        <f t="shared" si="39"/>
        <v>37.746000000000002</v>
      </c>
      <c r="H309" s="60"/>
      <c r="I309" s="60"/>
      <c r="J309" s="60"/>
      <c r="K309" s="60"/>
      <c r="L309" s="60"/>
      <c r="M309" s="60"/>
      <c r="N309" s="60"/>
      <c r="O309" s="60"/>
      <c r="P309" s="60"/>
      <c r="Q309" s="60"/>
      <c r="R309" s="60"/>
      <c r="S309" s="60"/>
      <c r="T309" s="60" t="s">
        <v>926</v>
      </c>
      <c r="U309" s="60">
        <v>10</v>
      </c>
      <c r="V309" s="60">
        <v>10</v>
      </c>
      <c r="W309" s="25">
        <f t="shared" si="40"/>
        <v>4.5</v>
      </c>
      <c r="X309" s="60"/>
      <c r="Y309" s="60"/>
      <c r="Z309" s="60"/>
      <c r="AA309" s="60"/>
      <c r="AB309" s="20">
        <f t="shared" si="41"/>
        <v>0</v>
      </c>
      <c r="AC309" s="25">
        <f t="shared" si="42"/>
        <v>42.246000000000002</v>
      </c>
      <c r="AD309" s="60"/>
    </row>
    <row r="310" spans="1:30">
      <c r="A310" s="19">
        <v>252</v>
      </c>
      <c r="B310" s="58">
        <v>2022200693</v>
      </c>
      <c r="C310" s="59" t="s">
        <v>927</v>
      </c>
      <c r="D310" s="34" t="str">
        <f>VLOOKUP(B310,[1]Sheet0!$A:$F,6,FALSE)</f>
        <v>交通运输规划与管理</v>
      </c>
      <c r="E310" s="60" t="s">
        <v>47</v>
      </c>
      <c r="F310" s="60">
        <v>88.64</v>
      </c>
      <c r="G310" s="61">
        <f t="shared" si="39"/>
        <v>39.887999999999998</v>
      </c>
      <c r="H310" s="60"/>
      <c r="I310" s="60"/>
      <c r="J310" s="60"/>
      <c r="K310" s="60"/>
      <c r="L310" s="60"/>
      <c r="M310" s="60"/>
      <c r="N310" s="60"/>
      <c r="O310" s="60"/>
      <c r="P310" s="60"/>
      <c r="Q310" s="60"/>
      <c r="R310" s="60"/>
      <c r="S310" s="60"/>
      <c r="T310" s="60" t="s">
        <v>918</v>
      </c>
      <c r="U310" s="60">
        <v>5</v>
      </c>
      <c r="V310" s="60">
        <v>5</v>
      </c>
      <c r="W310" s="25">
        <f t="shared" si="40"/>
        <v>2.25</v>
      </c>
      <c r="X310" s="60"/>
      <c r="Y310" s="60"/>
      <c r="Z310" s="60"/>
      <c r="AA310" s="60"/>
      <c r="AB310" s="20">
        <f t="shared" si="41"/>
        <v>0</v>
      </c>
      <c r="AC310" s="25">
        <f t="shared" si="42"/>
        <v>42.137999999999998</v>
      </c>
      <c r="AD310" s="60"/>
    </row>
    <row r="311" spans="1:30">
      <c r="A311" s="19">
        <v>321</v>
      </c>
      <c r="B311" s="46">
        <v>2022200718</v>
      </c>
      <c r="C311" s="46" t="s">
        <v>928</v>
      </c>
      <c r="D311" s="34" t="str">
        <f>VLOOKUP(B311,[1]Sheet0!$A:$F,6,FALSE)</f>
        <v>交通运输规划与管理</v>
      </c>
      <c r="E311" s="47" t="s">
        <v>87</v>
      </c>
      <c r="F311" s="47">
        <v>87.18</v>
      </c>
      <c r="G311" s="47">
        <f t="shared" si="39"/>
        <v>39.231000000000002</v>
      </c>
      <c r="H311" s="47"/>
      <c r="I311" s="54"/>
      <c r="J311" s="47"/>
      <c r="K311" s="54"/>
      <c r="L311" s="47"/>
      <c r="M311" s="54"/>
      <c r="N311" s="47"/>
      <c r="O311" s="54"/>
      <c r="P311" s="47"/>
      <c r="Q311" s="54"/>
      <c r="R311" s="47"/>
      <c r="S311" s="54"/>
      <c r="T311" s="47" t="s">
        <v>929</v>
      </c>
      <c r="U311" s="54">
        <v>5</v>
      </c>
      <c r="V311" s="47">
        <f>U311+S311+Q311+O311+M311+K311+I311</f>
        <v>5</v>
      </c>
      <c r="W311" s="25">
        <f t="shared" si="40"/>
        <v>2.25</v>
      </c>
      <c r="X311" s="47" t="s">
        <v>930</v>
      </c>
      <c r="Y311" s="47"/>
      <c r="Z311" s="47"/>
      <c r="AA311" s="47">
        <v>3</v>
      </c>
      <c r="AB311" s="20">
        <f t="shared" si="41"/>
        <v>0.30000000000000004</v>
      </c>
      <c r="AC311" s="25">
        <f t="shared" si="42"/>
        <v>41.780999999999999</v>
      </c>
      <c r="AD311" s="47"/>
    </row>
    <row r="312" spans="1:30" ht="127.5">
      <c r="A312" s="19">
        <v>323</v>
      </c>
      <c r="B312" s="46">
        <v>2022200727</v>
      </c>
      <c r="C312" s="46" t="s">
        <v>931</v>
      </c>
      <c r="D312" s="34" t="str">
        <f>VLOOKUP(B312,[1]Sheet0!$A:$F,6,FALSE)</f>
        <v>交通运输规划与管理</v>
      </c>
      <c r="E312" s="47" t="s">
        <v>257</v>
      </c>
      <c r="F312" s="47">
        <v>86.59</v>
      </c>
      <c r="G312" s="47">
        <f t="shared" si="39"/>
        <v>38.965500000000006</v>
      </c>
      <c r="H312" s="47"/>
      <c r="I312" s="54"/>
      <c r="J312" s="47"/>
      <c r="K312" s="54"/>
      <c r="L312" s="47"/>
      <c r="M312" s="54"/>
      <c r="N312" s="47"/>
      <c r="O312" s="54"/>
      <c r="P312" s="47"/>
      <c r="Q312" s="54"/>
      <c r="R312" s="47" t="s">
        <v>932</v>
      </c>
      <c r="S312" s="54">
        <v>6</v>
      </c>
      <c r="T312" s="47"/>
      <c r="U312" s="54"/>
      <c r="V312" s="47">
        <f>U312+S312+Q312+O312+M312+K312+I312</f>
        <v>6</v>
      </c>
      <c r="W312" s="25">
        <f t="shared" si="40"/>
        <v>2.7</v>
      </c>
      <c r="X312" s="47"/>
      <c r="Y312" s="47"/>
      <c r="Z312" s="47"/>
      <c r="AA312" s="47"/>
      <c r="AB312" s="20">
        <f t="shared" si="41"/>
        <v>0</v>
      </c>
      <c r="AC312" s="25">
        <f t="shared" si="42"/>
        <v>41.665500000000009</v>
      </c>
      <c r="AD312" s="47"/>
    </row>
    <row r="313" spans="1:30" ht="24">
      <c r="A313" s="19">
        <v>253</v>
      </c>
      <c r="B313" s="58">
        <v>2022200697</v>
      </c>
      <c r="C313" s="59" t="s">
        <v>933</v>
      </c>
      <c r="D313" s="34" t="str">
        <f>VLOOKUP(B313,[1]Sheet0!$A:$F,6,FALSE)</f>
        <v>交通运输规划与管理</v>
      </c>
      <c r="E313" s="60" t="s">
        <v>710</v>
      </c>
      <c r="F313" s="60">
        <v>85.25</v>
      </c>
      <c r="G313" s="61">
        <f t="shared" si="39"/>
        <v>38.362500000000004</v>
      </c>
      <c r="H313" s="60"/>
      <c r="I313" s="60"/>
      <c r="J313" s="60"/>
      <c r="K313" s="60"/>
      <c r="L313" s="60"/>
      <c r="M313" s="60"/>
      <c r="N313" s="60"/>
      <c r="O313" s="60"/>
      <c r="P313" s="60"/>
      <c r="Q313" s="60"/>
      <c r="R313" s="60"/>
      <c r="S313" s="60"/>
      <c r="T313" s="60" t="s">
        <v>934</v>
      </c>
      <c r="U313" s="60">
        <v>5</v>
      </c>
      <c r="V313" s="60">
        <v>5</v>
      </c>
      <c r="W313" s="25">
        <f t="shared" si="40"/>
        <v>2.25</v>
      </c>
      <c r="X313" s="60" t="s">
        <v>935</v>
      </c>
      <c r="Y313" s="60"/>
      <c r="Z313" s="60" t="s">
        <v>936</v>
      </c>
      <c r="AA313" s="60">
        <v>10</v>
      </c>
      <c r="AB313" s="20">
        <f t="shared" si="41"/>
        <v>1</v>
      </c>
      <c r="AC313" s="25">
        <f t="shared" si="42"/>
        <v>41.612500000000004</v>
      </c>
      <c r="AD313" s="60"/>
    </row>
    <row r="314" spans="1:30">
      <c r="A314" s="19">
        <v>319</v>
      </c>
      <c r="B314" s="46">
        <v>2022200752</v>
      </c>
      <c r="C314" s="46" t="s">
        <v>937</v>
      </c>
      <c r="D314" s="34" t="str">
        <f>VLOOKUP(B314,[1]Sheet0!$A:$F,6,FALSE)</f>
        <v>交通运输规划与管理</v>
      </c>
      <c r="E314" s="47" t="s">
        <v>394</v>
      </c>
      <c r="F314" s="47">
        <v>87.11</v>
      </c>
      <c r="G314" s="47">
        <f t="shared" si="39"/>
        <v>39.1995</v>
      </c>
      <c r="H314" s="47"/>
      <c r="I314" s="54"/>
      <c r="J314" s="47"/>
      <c r="K314" s="54"/>
      <c r="L314" s="47"/>
      <c r="M314" s="54"/>
      <c r="N314" s="47"/>
      <c r="O314" s="54"/>
      <c r="P314" s="47"/>
      <c r="Q314" s="54"/>
      <c r="R314" s="47"/>
      <c r="S314" s="54"/>
      <c r="T314" s="47" t="s">
        <v>544</v>
      </c>
      <c r="U314" s="54">
        <v>5</v>
      </c>
      <c r="V314" s="47">
        <f>U314+S314+Q314+O314+M314+K314+I314</f>
        <v>5</v>
      </c>
      <c r="W314" s="25">
        <f t="shared" si="40"/>
        <v>2.25</v>
      </c>
      <c r="X314" s="47"/>
      <c r="Y314" s="47"/>
      <c r="Z314" s="47"/>
      <c r="AA314" s="47"/>
      <c r="AB314" s="20">
        <f t="shared" si="41"/>
        <v>0</v>
      </c>
      <c r="AC314" s="25">
        <f t="shared" si="42"/>
        <v>41.4495</v>
      </c>
      <c r="AD314" s="47"/>
    </row>
    <row r="315" spans="1:30">
      <c r="A315" s="19">
        <v>320</v>
      </c>
      <c r="B315" s="46">
        <v>2022200749</v>
      </c>
      <c r="C315" s="46" t="s">
        <v>938</v>
      </c>
      <c r="D315" s="34" t="str">
        <f>VLOOKUP(B315,[1]Sheet0!$A:$F,6,FALSE)</f>
        <v>交通运输规划与管理</v>
      </c>
      <c r="E315" s="47" t="s">
        <v>125</v>
      </c>
      <c r="F315" s="47">
        <v>86.1</v>
      </c>
      <c r="G315" s="47">
        <f t="shared" si="39"/>
        <v>38.744999999999997</v>
      </c>
      <c r="H315" s="47"/>
      <c r="I315" s="54"/>
      <c r="J315" s="47"/>
      <c r="K315" s="54"/>
      <c r="L315" s="47"/>
      <c r="M315" s="54"/>
      <c r="N315" s="47"/>
      <c r="O315" s="54"/>
      <c r="P315" s="47"/>
      <c r="Q315" s="54"/>
      <c r="R315" s="47"/>
      <c r="S315" s="54"/>
      <c r="T315" s="47" t="s">
        <v>929</v>
      </c>
      <c r="U315" s="54">
        <v>5</v>
      </c>
      <c r="V315" s="47">
        <f>U315+S315+Q315+O315+M315+K315+I315</f>
        <v>5</v>
      </c>
      <c r="W315" s="25">
        <f t="shared" si="40"/>
        <v>2.25</v>
      </c>
      <c r="X315" s="47" t="s">
        <v>939</v>
      </c>
      <c r="Y315" s="47"/>
      <c r="Z315" s="47"/>
      <c r="AA315" s="47">
        <v>3</v>
      </c>
      <c r="AB315" s="20">
        <f t="shared" si="41"/>
        <v>0.30000000000000004</v>
      </c>
      <c r="AC315" s="25">
        <f t="shared" si="42"/>
        <v>41.294999999999995</v>
      </c>
      <c r="AD315" s="47"/>
    </row>
    <row r="316" spans="1:30">
      <c r="A316" s="19">
        <v>254</v>
      </c>
      <c r="B316" s="58">
        <v>2022200705</v>
      </c>
      <c r="C316" s="59" t="s">
        <v>940</v>
      </c>
      <c r="D316" s="34" t="str">
        <f>VLOOKUP(B316,[1]Sheet0!$A:$F,6,FALSE)</f>
        <v>交通运输规划与管理</v>
      </c>
      <c r="E316" s="60" t="s">
        <v>121</v>
      </c>
      <c r="F316" s="60">
        <v>84.96</v>
      </c>
      <c r="G316" s="61">
        <f t="shared" si="39"/>
        <v>38.231999999999999</v>
      </c>
      <c r="H316" s="60"/>
      <c r="I316" s="60"/>
      <c r="J316" s="60"/>
      <c r="K316" s="60"/>
      <c r="L316" s="60"/>
      <c r="M316" s="60"/>
      <c r="N316" s="60"/>
      <c r="O316" s="60"/>
      <c r="P316" s="60"/>
      <c r="Q316" s="60"/>
      <c r="R316" s="60"/>
      <c r="S316" s="60"/>
      <c r="T316" s="60" t="s">
        <v>941</v>
      </c>
      <c r="U316" s="60">
        <v>5</v>
      </c>
      <c r="V316" s="60">
        <v>5</v>
      </c>
      <c r="W316" s="25">
        <f t="shared" si="40"/>
        <v>2.25</v>
      </c>
      <c r="X316" s="60" t="s">
        <v>942</v>
      </c>
      <c r="Y316" s="60" t="s">
        <v>943</v>
      </c>
      <c r="Z316" s="60" t="s">
        <v>944</v>
      </c>
      <c r="AA316" s="60">
        <v>7</v>
      </c>
      <c r="AB316" s="20">
        <f t="shared" si="41"/>
        <v>0.70000000000000007</v>
      </c>
      <c r="AC316" s="25">
        <f t="shared" si="42"/>
        <v>41.182000000000002</v>
      </c>
      <c r="AD316" s="60"/>
    </row>
    <row r="317" spans="1:30">
      <c r="A317" s="19">
        <v>255</v>
      </c>
      <c r="B317" s="58">
        <v>2022200712</v>
      </c>
      <c r="C317" s="59" t="s">
        <v>945</v>
      </c>
      <c r="D317" s="34" t="str">
        <f>VLOOKUP(B317,[1]Sheet0!$A:$F,6,FALSE)</f>
        <v>交通运输规划与管理</v>
      </c>
      <c r="E317" s="60" t="s">
        <v>152</v>
      </c>
      <c r="F317" s="60">
        <v>86.15</v>
      </c>
      <c r="G317" s="61">
        <f t="shared" si="39"/>
        <v>38.767500000000005</v>
      </c>
      <c r="H317" s="60"/>
      <c r="I317" s="60"/>
      <c r="J317" s="60"/>
      <c r="K317" s="60"/>
      <c r="L317" s="60"/>
      <c r="M317" s="60"/>
      <c r="N317" s="60"/>
      <c r="O317" s="60"/>
      <c r="P317" s="60"/>
      <c r="Q317" s="60"/>
      <c r="R317" s="60"/>
      <c r="S317" s="60"/>
      <c r="T317" s="60" t="s">
        <v>918</v>
      </c>
      <c r="U317" s="60">
        <v>5</v>
      </c>
      <c r="V317" s="60">
        <v>5</v>
      </c>
      <c r="W317" s="25">
        <f t="shared" si="40"/>
        <v>2.25</v>
      </c>
      <c r="X317" s="60"/>
      <c r="Y317" s="60"/>
      <c r="Z317" s="60"/>
      <c r="AA317" s="60"/>
      <c r="AB317" s="20">
        <f t="shared" si="41"/>
        <v>0</v>
      </c>
      <c r="AC317" s="25">
        <f t="shared" si="42"/>
        <v>41.017500000000005</v>
      </c>
      <c r="AD317" s="60"/>
    </row>
    <row r="318" spans="1:30">
      <c r="A318" s="19">
        <v>313</v>
      </c>
      <c r="B318" s="46">
        <v>2022200725</v>
      </c>
      <c r="C318" s="46" t="s">
        <v>946</v>
      </c>
      <c r="D318" s="34" t="str">
        <f>VLOOKUP(B318,[1]Sheet0!$A:$F,6,FALSE)</f>
        <v>交通运输规划与管理</v>
      </c>
      <c r="E318" s="47" t="s">
        <v>87</v>
      </c>
      <c r="F318" s="47">
        <v>84.03</v>
      </c>
      <c r="G318" s="47">
        <f t="shared" si="39"/>
        <v>37.813500000000005</v>
      </c>
      <c r="H318" s="47"/>
      <c r="I318" s="54"/>
      <c r="J318" s="47"/>
      <c r="K318" s="54"/>
      <c r="L318" s="47"/>
      <c r="M318" s="54"/>
      <c r="N318" s="47"/>
      <c r="O318" s="54"/>
      <c r="P318" s="47"/>
      <c r="Q318" s="54"/>
      <c r="R318" s="47"/>
      <c r="S318" s="54"/>
      <c r="T318" s="47" t="s">
        <v>947</v>
      </c>
      <c r="U318" s="54">
        <v>7</v>
      </c>
      <c r="V318" s="47">
        <f>U318+S318+Q318+O318+M318+K318+I318</f>
        <v>7</v>
      </c>
      <c r="W318" s="25">
        <f t="shared" si="40"/>
        <v>3.15</v>
      </c>
      <c r="X318" s="47"/>
      <c r="Y318" s="47"/>
      <c r="Z318" s="47"/>
      <c r="AA318" s="47"/>
      <c r="AB318" s="20">
        <f t="shared" si="41"/>
        <v>0</v>
      </c>
      <c r="AC318" s="25">
        <f t="shared" si="42"/>
        <v>40.963500000000003</v>
      </c>
      <c r="AD318" s="47"/>
    </row>
    <row r="319" spans="1:30">
      <c r="A319" s="19">
        <v>303</v>
      </c>
      <c r="B319" s="46">
        <v>2022200746</v>
      </c>
      <c r="C319" s="46" t="s">
        <v>948</v>
      </c>
      <c r="D319" s="34" t="str">
        <f>VLOOKUP(B319,[1]Sheet0!$A:$F,6,FALSE)</f>
        <v>交通运输规划与管理</v>
      </c>
      <c r="E319" s="47" t="s">
        <v>161</v>
      </c>
      <c r="F319" s="47">
        <v>85.2</v>
      </c>
      <c r="G319" s="47">
        <f t="shared" si="39"/>
        <v>38.340000000000003</v>
      </c>
      <c r="H319" s="47"/>
      <c r="I319" s="54"/>
      <c r="J319" s="47"/>
      <c r="K319" s="54"/>
      <c r="L319" s="47"/>
      <c r="M319" s="54"/>
      <c r="N319" s="47"/>
      <c r="O319" s="54"/>
      <c r="P319" s="47"/>
      <c r="Q319" s="54"/>
      <c r="R319" s="47"/>
      <c r="S319" s="54"/>
      <c r="T319" s="47" t="s">
        <v>949</v>
      </c>
      <c r="U319" s="54">
        <v>5</v>
      </c>
      <c r="V319" s="47">
        <f>U319+S319+Q319+O319+M319+K319+I319</f>
        <v>5</v>
      </c>
      <c r="W319" s="25">
        <f t="shared" si="40"/>
        <v>2.25</v>
      </c>
      <c r="X319" s="47"/>
      <c r="Y319" s="47"/>
      <c r="Z319" s="47"/>
      <c r="AA319" s="47"/>
      <c r="AB319" s="20">
        <f t="shared" si="41"/>
        <v>0</v>
      </c>
      <c r="AC319" s="25">
        <f t="shared" si="42"/>
        <v>40.590000000000003</v>
      </c>
      <c r="AD319" s="47"/>
    </row>
    <row r="320" spans="1:30" ht="357">
      <c r="A320" s="19">
        <v>316</v>
      </c>
      <c r="B320" s="46">
        <v>2022200732</v>
      </c>
      <c r="C320" s="46" t="s">
        <v>950</v>
      </c>
      <c r="D320" s="34" t="str">
        <f>VLOOKUP(B320,[1]Sheet0!$A:$F,6,FALSE)</f>
        <v>交通运输规划与管理</v>
      </c>
      <c r="E320" s="47" t="s">
        <v>34</v>
      </c>
      <c r="F320" s="47">
        <v>87.61</v>
      </c>
      <c r="G320" s="47">
        <f t="shared" si="39"/>
        <v>39.424500000000002</v>
      </c>
      <c r="H320" s="47"/>
      <c r="I320" s="54"/>
      <c r="J320" s="47"/>
      <c r="K320" s="54"/>
      <c r="L320" s="47"/>
      <c r="M320" s="54"/>
      <c r="N320" s="47"/>
      <c r="O320" s="54"/>
      <c r="P320" s="47" t="s">
        <v>951</v>
      </c>
      <c r="Q320" s="54">
        <v>2.1</v>
      </c>
      <c r="R320" s="47"/>
      <c r="S320" s="54"/>
      <c r="T320" s="49"/>
      <c r="U320" s="72"/>
      <c r="V320" s="47">
        <f>U320+S320+Q320+O320+M320+K320+I320</f>
        <v>2.1</v>
      </c>
      <c r="W320" s="25">
        <f t="shared" si="40"/>
        <v>0.94500000000000006</v>
      </c>
      <c r="X320" s="47" t="s">
        <v>48</v>
      </c>
      <c r="Y320" s="47"/>
      <c r="Z320" s="47"/>
      <c r="AA320" s="47">
        <v>2</v>
      </c>
      <c r="AB320" s="20">
        <f t="shared" si="41"/>
        <v>0.2</v>
      </c>
      <c r="AC320" s="25">
        <f t="shared" si="42"/>
        <v>40.569500000000005</v>
      </c>
      <c r="AD320" s="47"/>
    </row>
    <row r="321" spans="1:30">
      <c r="A321" s="19">
        <v>256</v>
      </c>
      <c r="B321" s="58">
        <v>2022200722</v>
      </c>
      <c r="C321" s="59" t="s">
        <v>952</v>
      </c>
      <c r="D321" s="34" t="str">
        <f>VLOOKUP(B321,[1]Sheet0!$A:$F,6,FALSE)</f>
        <v>交通运输规划与管理</v>
      </c>
      <c r="E321" s="60" t="s">
        <v>121</v>
      </c>
      <c r="F321" s="60">
        <v>84.47</v>
      </c>
      <c r="G321" s="61">
        <f t="shared" si="39"/>
        <v>38.011499999999998</v>
      </c>
      <c r="H321" s="60"/>
      <c r="I321" s="60"/>
      <c r="J321" s="60"/>
      <c r="K321" s="60"/>
      <c r="L321" s="60"/>
      <c r="M321" s="60"/>
      <c r="N321" s="60"/>
      <c r="O321" s="60"/>
      <c r="P321" s="60"/>
      <c r="Q321" s="60"/>
      <c r="R321" s="60"/>
      <c r="S321" s="60"/>
      <c r="T321" s="60" t="s">
        <v>918</v>
      </c>
      <c r="U321" s="60">
        <v>5</v>
      </c>
      <c r="V321" s="60">
        <v>5</v>
      </c>
      <c r="W321" s="25">
        <f t="shared" si="40"/>
        <v>2.25</v>
      </c>
      <c r="X321" s="60" t="s">
        <v>953</v>
      </c>
      <c r="Y321" s="60"/>
      <c r="Z321" s="60"/>
      <c r="AA321" s="60">
        <v>3</v>
      </c>
      <c r="AB321" s="20">
        <f t="shared" si="41"/>
        <v>0.30000000000000004</v>
      </c>
      <c r="AC321" s="25">
        <f t="shared" si="42"/>
        <v>40.561499999999995</v>
      </c>
      <c r="AD321" s="60"/>
    </row>
    <row r="322" spans="1:30">
      <c r="A322" s="19">
        <v>257</v>
      </c>
      <c r="B322" s="58">
        <v>2022200719</v>
      </c>
      <c r="C322" s="59" t="s">
        <v>954</v>
      </c>
      <c r="D322" s="34" t="str">
        <f>VLOOKUP(B322,[1]Sheet0!$A:$F,6,FALSE)</f>
        <v>交通运输规划与管理</v>
      </c>
      <c r="E322" s="60" t="s">
        <v>240</v>
      </c>
      <c r="F322" s="60">
        <v>83.34</v>
      </c>
      <c r="G322" s="61">
        <f t="shared" si="39"/>
        <v>37.503</v>
      </c>
      <c r="H322" s="60"/>
      <c r="I322" s="60"/>
      <c r="J322" s="60"/>
      <c r="K322" s="60"/>
      <c r="L322" s="60"/>
      <c r="M322" s="60"/>
      <c r="N322" s="60"/>
      <c r="O322" s="60"/>
      <c r="P322" s="60"/>
      <c r="Q322" s="60"/>
      <c r="R322" s="60"/>
      <c r="S322" s="60"/>
      <c r="T322" s="60" t="s">
        <v>918</v>
      </c>
      <c r="U322" s="60">
        <v>5</v>
      </c>
      <c r="V322" s="60">
        <v>5</v>
      </c>
      <c r="W322" s="25">
        <f t="shared" si="40"/>
        <v>2.25</v>
      </c>
      <c r="X322" s="60"/>
      <c r="Y322" s="60"/>
      <c r="Z322" s="60"/>
      <c r="AA322" s="60"/>
      <c r="AB322" s="20">
        <f t="shared" si="41"/>
        <v>0</v>
      </c>
      <c r="AC322" s="25">
        <f t="shared" si="42"/>
        <v>39.753</v>
      </c>
      <c r="AD322" s="60"/>
    </row>
    <row r="323" spans="1:30">
      <c r="A323" s="19">
        <v>258</v>
      </c>
      <c r="B323" s="58">
        <v>2022200715</v>
      </c>
      <c r="C323" s="59" t="s">
        <v>955</v>
      </c>
      <c r="D323" s="34" t="str">
        <f>VLOOKUP(B323,[1]Sheet0!$A:$F,6,FALSE)</f>
        <v>交通运输规划与管理</v>
      </c>
      <c r="E323" s="60" t="s">
        <v>152</v>
      </c>
      <c r="F323" s="60">
        <v>87.27</v>
      </c>
      <c r="G323" s="61">
        <f t="shared" si="39"/>
        <v>39.271499999999996</v>
      </c>
      <c r="H323" s="60"/>
      <c r="I323" s="60"/>
      <c r="J323" s="60"/>
      <c r="K323" s="60"/>
      <c r="L323" s="60"/>
      <c r="M323" s="60"/>
      <c r="N323" s="60"/>
      <c r="O323" s="60"/>
      <c r="P323" s="60"/>
      <c r="Q323" s="60"/>
      <c r="R323" s="60"/>
      <c r="S323" s="60"/>
      <c r="T323" s="60"/>
      <c r="U323" s="60"/>
      <c r="V323" s="60"/>
      <c r="W323" s="25">
        <f t="shared" si="40"/>
        <v>0</v>
      </c>
      <c r="X323" s="60"/>
      <c r="Y323" s="60"/>
      <c r="Z323" s="60"/>
      <c r="AA323" s="60"/>
      <c r="AB323" s="20">
        <f t="shared" si="41"/>
        <v>0</v>
      </c>
      <c r="AC323" s="25">
        <f t="shared" si="42"/>
        <v>39.271499999999996</v>
      </c>
      <c r="AD323" s="60"/>
    </row>
    <row r="324" spans="1:30" ht="24">
      <c r="A324" s="19">
        <v>260</v>
      </c>
      <c r="B324" s="58">
        <v>2022200710</v>
      </c>
      <c r="C324" s="59" t="s">
        <v>956</v>
      </c>
      <c r="D324" s="34" t="str">
        <f>VLOOKUP(B324,[1]Sheet0!$A:$F,6,FALSE)</f>
        <v>交通运输规划与管理</v>
      </c>
      <c r="E324" s="60" t="s">
        <v>152</v>
      </c>
      <c r="F324" s="60">
        <v>86.39</v>
      </c>
      <c r="G324" s="61">
        <f t="shared" si="39"/>
        <v>38.875500000000002</v>
      </c>
      <c r="H324" s="60"/>
      <c r="I324" s="60"/>
      <c r="J324" s="60"/>
      <c r="K324" s="60"/>
      <c r="L324" s="60"/>
      <c r="M324" s="60"/>
      <c r="N324" s="60"/>
      <c r="O324" s="60"/>
      <c r="P324" s="60"/>
      <c r="Q324" s="60"/>
      <c r="R324" s="60"/>
      <c r="S324" s="60"/>
      <c r="T324" s="60"/>
      <c r="U324" s="60" t="s">
        <v>957</v>
      </c>
      <c r="V324" s="60"/>
      <c r="W324" s="25">
        <f t="shared" si="40"/>
        <v>0</v>
      </c>
      <c r="X324" s="60"/>
      <c r="Y324" s="60"/>
      <c r="Z324" s="60"/>
      <c r="AA324" s="60"/>
      <c r="AB324" s="20">
        <f t="shared" si="41"/>
        <v>0</v>
      </c>
      <c r="AC324" s="25">
        <f t="shared" si="42"/>
        <v>38.875500000000002</v>
      </c>
      <c r="AD324" s="60"/>
    </row>
    <row r="325" spans="1:30">
      <c r="A325" s="19">
        <v>261</v>
      </c>
      <c r="B325" s="58">
        <v>2022200695</v>
      </c>
      <c r="C325" s="59" t="s">
        <v>958</v>
      </c>
      <c r="D325" s="34" t="str">
        <f>VLOOKUP(B325,[1]Sheet0!$A:$F,6,FALSE)</f>
        <v>交通运输规划与管理</v>
      </c>
      <c r="E325" s="60" t="s">
        <v>959</v>
      </c>
      <c r="F325" s="60">
        <v>85.8</v>
      </c>
      <c r="G325" s="61">
        <f t="shared" si="39"/>
        <v>38.61</v>
      </c>
      <c r="H325" s="60"/>
      <c r="I325" s="60"/>
      <c r="J325" s="60"/>
      <c r="K325" s="60"/>
      <c r="L325" s="60"/>
      <c r="M325" s="60"/>
      <c r="N325" s="60"/>
      <c r="O325" s="60"/>
      <c r="P325" s="60"/>
      <c r="Q325" s="60"/>
      <c r="R325" s="60"/>
      <c r="S325" s="60"/>
      <c r="T325" s="60"/>
      <c r="U325" s="60"/>
      <c r="V325" s="60"/>
      <c r="W325" s="25">
        <f t="shared" si="40"/>
        <v>0</v>
      </c>
      <c r="X325" s="60" t="s">
        <v>960</v>
      </c>
      <c r="Y325" s="60"/>
      <c r="Z325" s="60"/>
      <c r="AA325" s="60">
        <v>2</v>
      </c>
      <c r="AB325" s="20">
        <f t="shared" si="41"/>
        <v>0.2</v>
      </c>
      <c r="AC325" s="25">
        <f t="shared" si="42"/>
        <v>38.81</v>
      </c>
      <c r="AD325" s="60"/>
    </row>
    <row r="326" spans="1:30">
      <c r="A326" s="19">
        <v>324</v>
      </c>
      <c r="B326" s="46">
        <v>2022200736</v>
      </c>
      <c r="C326" s="46" t="s">
        <v>961</v>
      </c>
      <c r="D326" s="34" t="str">
        <f>VLOOKUP(B326,[1]Sheet0!$A:$F,6,FALSE)</f>
        <v>交通运输规划与管理</v>
      </c>
      <c r="E326" s="47" t="s">
        <v>97</v>
      </c>
      <c r="F326" s="47">
        <v>80.930000000000007</v>
      </c>
      <c r="G326" s="47">
        <f t="shared" si="39"/>
        <v>36.418500000000002</v>
      </c>
      <c r="H326" s="47"/>
      <c r="I326" s="54"/>
      <c r="J326" s="47"/>
      <c r="K326" s="54"/>
      <c r="L326" s="47"/>
      <c r="M326" s="54"/>
      <c r="N326" s="47"/>
      <c r="O326" s="54"/>
      <c r="P326" s="47"/>
      <c r="Q326" s="54"/>
      <c r="R326" s="47"/>
      <c r="S326" s="54"/>
      <c r="T326" s="47" t="s">
        <v>544</v>
      </c>
      <c r="U326" s="54">
        <v>5</v>
      </c>
      <c r="V326" s="47">
        <f>U326+S326+Q326+O326+M326+K326+I326</f>
        <v>5</v>
      </c>
      <c r="W326" s="25">
        <f t="shared" si="35"/>
        <v>2.25</v>
      </c>
      <c r="X326" s="47"/>
      <c r="Y326" s="47"/>
      <c r="Z326" s="47"/>
      <c r="AA326" s="47"/>
      <c r="AB326" s="20">
        <f t="shared" si="41"/>
        <v>0</v>
      </c>
      <c r="AC326" s="25">
        <f t="shared" si="36"/>
        <v>38.668500000000002</v>
      </c>
      <c r="AD326" s="47"/>
    </row>
    <row r="327" spans="1:30">
      <c r="A327" s="19">
        <v>262</v>
      </c>
      <c r="B327" s="58">
        <v>2022200721</v>
      </c>
      <c r="C327" s="59" t="s">
        <v>962</v>
      </c>
      <c r="D327" s="34" t="str">
        <f>VLOOKUP(B327,[1]Sheet0!$A:$F,6,FALSE)</f>
        <v>交通运输规划与管理</v>
      </c>
      <c r="E327" s="60" t="s">
        <v>64</v>
      </c>
      <c r="F327" s="60">
        <v>85.42</v>
      </c>
      <c r="G327" s="61">
        <f t="shared" si="39"/>
        <v>38.439</v>
      </c>
      <c r="H327" s="60"/>
      <c r="I327" s="60"/>
      <c r="J327" s="60"/>
      <c r="K327" s="60"/>
      <c r="L327" s="60"/>
      <c r="M327" s="60"/>
      <c r="N327" s="60"/>
      <c r="O327" s="60"/>
      <c r="P327" s="60"/>
      <c r="Q327" s="60"/>
      <c r="R327" s="60"/>
      <c r="S327" s="60"/>
      <c r="T327" s="60"/>
      <c r="U327" s="60"/>
      <c r="V327" s="60"/>
      <c r="W327" s="25">
        <f t="shared" ref="W327:W337" si="43">V327*0.45</f>
        <v>0</v>
      </c>
      <c r="X327" s="60"/>
      <c r="Y327" s="60"/>
      <c r="Z327" s="60"/>
      <c r="AA327" s="60"/>
      <c r="AB327" s="20">
        <f t="shared" si="41"/>
        <v>0</v>
      </c>
      <c r="AC327" s="25">
        <f t="shared" ref="AC327:AC337" si="44">AB327+W327+G327</f>
        <v>38.439</v>
      </c>
      <c r="AD327" s="60"/>
    </row>
    <row r="328" spans="1:30">
      <c r="A328" s="19">
        <v>263</v>
      </c>
      <c r="B328" s="58">
        <v>2022200708</v>
      </c>
      <c r="C328" s="59" t="s">
        <v>963</v>
      </c>
      <c r="D328" s="34" t="str">
        <f>VLOOKUP(B328,[1]Sheet0!$A:$F,6,FALSE)</f>
        <v>交通运输规划与管理</v>
      </c>
      <c r="E328" s="60" t="s">
        <v>34</v>
      </c>
      <c r="F328" s="60">
        <v>85.3</v>
      </c>
      <c r="G328" s="61">
        <f t="shared" si="39"/>
        <v>38.384999999999998</v>
      </c>
      <c r="H328" s="60"/>
      <c r="I328" s="60"/>
      <c r="J328" s="60"/>
      <c r="K328" s="60"/>
      <c r="L328" s="60"/>
      <c r="M328" s="60"/>
      <c r="N328" s="60"/>
      <c r="O328" s="60"/>
      <c r="P328" s="60"/>
      <c r="Q328" s="60"/>
      <c r="R328" s="60"/>
      <c r="S328" s="60"/>
      <c r="T328" s="60"/>
      <c r="U328" s="60"/>
      <c r="V328" s="60"/>
      <c r="W328" s="25">
        <f t="shared" si="43"/>
        <v>0</v>
      </c>
      <c r="X328" s="60"/>
      <c r="Y328" s="60"/>
      <c r="Z328" s="60"/>
      <c r="AA328" s="60"/>
      <c r="AB328" s="20">
        <f t="shared" si="41"/>
        <v>0</v>
      </c>
      <c r="AC328" s="25">
        <f t="shared" si="44"/>
        <v>38.384999999999998</v>
      </c>
      <c r="AD328" s="60"/>
    </row>
    <row r="329" spans="1:30">
      <c r="A329" s="19">
        <v>310</v>
      </c>
      <c r="B329" s="46">
        <v>2022200738</v>
      </c>
      <c r="C329" s="46" t="s">
        <v>964</v>
      </c>
      <c r="D329" s="34" t="str">
        <f>VLOOKUP(B329,[1]Sheet0!$A:$F,6,FALSE)</f>
        <v>交通运输规划与管理</v>
      </c>
      <c r="E329" s="47" t="s">
        <v>272</v>
      </c>
      <c r="F329" s="47">
        <v>85.26</v>
      </c>
      <c r="G329" s="47">
        <f t="shared" si="39"/>
        <v>38.367000000000004</v>
      </c>
      <c r="H329" s="47"/>
      <c r="I329" s="54"/>
      <c r="J329" s="47"/>
      <c r="K329" s="54"/>
      <c r="L329" s="47"/>
      <c r="M329" s="54"/>
      <c r="N329" s="47"/>
      <c r="O329" s="54"/>
      <c r="P329" s="47"/>
      <c r="Q329" s="54"/>
      <c r="R329" s="47"/>
      <c r="S329" s="54"/>
      <c r="T329" s="47"/>
      <c r="U329" s="54"/>
      <c r="V329" s="47">
        <f>U329+S329+Q329+O329+M329+K329+I329</f>
        <v>0</v>
      </c>
      <c r="W329" s="25">
        <f t="shared" si="43"/>
        <v>0</v>
      </c>
      <c r="X329" s="47"/>
      <c r="Y329" s="47"/>
      <c r="Z329" s="47"/>
      <c r="AA329" s="47"/>
      <c r="AB329" s="20">
        <f t="shared" si="41"/>
        <v>0</v>
      </c>
      <c r="AC329" s="25">
        <f t="shared" si="44"/>
        <v>38.367000000000004</v>
      </c>
      <c r="AD329" s="47"/>
    </row>
    <row r="330" spans="1:30">
      <c r="A330" s="19">
        <v>309</v>
      </c>
      <c r="B330" s="46">
        <v>2022200743</v>
      </c>
      <c r="C330" s="46" t="s">
        <v>965</v>
      </c>
      <c r="D330" s="34" t="str">
        <f>VLOOKUP(B330,[1]Sheet0!$A:$F,6,FALSE)</f>
        <v>交通运输规划与管理</v>
      </c>
      <c r="E330" s="47" t="s">
        <v>125</v>
      </c>
      <c r="F330" s="47">
        <v>84.93</v>
      </c>
      <c r="G330" s="47">
        <f t="shared" si="39"/>
        <v>38.218500000000006</v>
      </c>
      <c r="H330" s="47"/>
      <c r="I330" s="54"/>
      <c r="J330" s="47"/>
      <c r="K330" s="54"/>
      <c r="L330" s="47"/>
      <c r="M330" s="54"/>
      <c r="N330" s="47"/>
      <c r="O330" s="54"/>
      <c r="P330" s="47"/>
      <c r="Q330" s="54"/>
      <c r="R330" s="47"/>
      <c r="S330" s="54"/>
      <c r="T330" s="47"/>
      <c r="U330" s="54"/>
      <c r="V330" s="47">
        <f>U330+S330+Q330+O330+M330+K330+I330</f>
        <v>0</v>
      </c>
      <c r="W330" s="25">
        <f t="shared" si="43"/>
        <v>0</v>
      </c>
      <c r="X330" s="47"/>
      <c r="Y330" s="47"/>
      <c r="Z330" s="47"/>
      <c r="AA330" s="47"/>
      <c r="AB330" s="20">
        <f t="shared" si="41"/>
        <v>0</v>
      </c>
      <c r="AC330" s="25">
        <f t="shared" si="44"/>
        <v>38.218500000000006</v>
      </c>
      <c r="AD330" s="47"/>
    </row>
    <row r="331" spans="1:30">
      <c r="A331" s="19">
        <v>264</v>
      </c>
      <c r="B331" s="58">
        <v>2022200694</v>
      </c>
      <c r="C331" s="59" t="s">
        <v>966</v>
      </c>
      <c r="D331" s="34" t="str">
        <f>VLOOKUP(B331,[1]Sheet0!$A:$F,6,FALSE)</f>
        <v>交通运输规划与管理</v>
      </c>
      <c r="E331" s="60" t="s">
        <v>28</v>
      </c>
      <c r="F331" s="60">
        <v>84.35</v>
      </c>
      <c r="G331" s="61">
        <f t="shared" si="39"/>
        <v>37.957499999999996</v>
      </c>
      <c r="H331" s="60"/>
      <c r="I331" s="60"/>
      <c r="J331" s="60"/>
      <c r="K331" s="60"/>
      <c r="L331" s="60"/>
      <c r="M331" s="60"/>
      <c r="N331" s="60"/>
      <c r="O331" s="60"/>
      <c r="P331" s="60"/>
      <c r="Q331" s="60"/>
      <c r="R331" s="60"/>
      <c r="S331" s="60"/>
      <c r="T331" s="60"/>
      <c r="U331" s="60"/>
      <c r="V331" s="60"/>
      <c r="W331" s="25">
        <f t="shared" si="43"/>
        <v>0</v>
      </c>
      <c r="X331" s="60"/>
      <c r="Y331" s="60"/>
      <c r="Z331" s="60"/>
      <c r="AA331" s="60"/>
      <c r="AB331" s="20">
        <f t="shared" si="41"/>
        <v>0</v>
      </c>
      <c r="AC331" s="25">
        <f t="shared" si="44"/>
        <v>37.957499999999996</v>
      </c>
      <c r="AD331" s="60"/>
    </row>
    <row r="332" spans="1:30">
      <c r="A332" s="19">
        <v>265</v>
      </c>
      <c r="B332" s="58">
        <v>2022200691</v>
      </c>
      <c r="C332" s="59" t="s">
        <v>967</v>
      </c>
      <c r="D332" s="34" t="str">
        <f>VLOOKUP(B332,[1]Sheet0!$A:$F,6,FALSE)</f>
        <v>交通运输规划与管理</v>
      </c>
      <c r="E332" s="60" t="s">
        <v>50</v>
      </c>
      <c r="F332" s="60">
        <v>83.88</v>
      </c>
      <c r="G332" s="61">
        <f t="shared" si="39"/>
        <v>37.746000000000002</v>
      </c>
      <c r="H332" s="60"/>
      <c r="I332" s="60"/>
      <c r="J332" s="60"/>
      <c r="K332" s="60"/>
      <c r="L332" s="60"/>
      <c r="M332" s="60"/>
      <c r="N332" s="60"/>
      <c r="O332" s="60"/>
      <c r="P332" s="60"/>
      <c r="Q332" s="60"/>
      <c r="R332" s="60"/>
      <c r="S332" s="60"/>
      <c r="T332" s="60"/>
      <c r="U332" s="60"/>
      <c r="V332" s="60"/>
      <c r="W332" s="25">
        <f t="shared" si="43"/>
        <v>0</v>
      </c>
      <c r="X332" s="60"/>
      <c r="Y332" s="60"/>
      <c r="Z332" s="60"/>
      <c r="AA332" s="60"/>
      <c r="AB332" s="20">
        <f t="shared" si="41"/>
        <v>0</v>
      </c>
      <c r="AC332" s="25">
        <f t="shared" si="44"/>
        <v>37.746000000000002</v>
      </c>
      <c r="AD332" s="60"/>
    </row>
    <row r="333" spans="1:30">
      <c r="A333" s="19">
        <v>331</v>
      </c>
      <c r="B333" s="46">
        <v>2022200723</v>
      </c>
      <c r="C333" s="46" t="s">
        <v>968</v>
      </c>
      <c r="D333" s="34" t="str">
        <f>VLOOKUP(B333,[1]Sheet0!$A:$F,6,FALSE)</f>
        <v>交通运输规划与管理</v>
      </c>
      <c r="E333" s="47" t="s">
        <v>619</v>
      </c>
      <c r="F333" s="47">
        <v>83.31</v>
      </c>
      <c r="G333" s="47">
        <f t="shared" si="39"/>
        <v>37.4895</v>
      </c>
      <c r="H333" s="47"/>
      <c r="I333" s="54"/>
      <c r="J333" s="47"/>
      <c r="K333" s="54"/>
      <c r="L333" s="47"/>
      <c r="M333" s="54"/>
      <c r="N333" s="47"/>
      <c r="O333" s="54"/>
      <c r="P333" s="47"/>
      <c r="Q333" s="54"/>
      <c r="R333" s="47"/>
      <c r="S333" s="54"/>
      <c r="T333" s="47"/>
      <c r="U333" s="54"/>
      <c r="V333" s="47">
        <f>U333+S333+Q333+O333+M333+K333+I333</f>
        <v>0</v>
      </c>
      <c r="W333" s="25">
        <f t="shared" si="43"/>
        <v>0</v>
      </c>
      <c r="X333" s="47" t="s">
        <v>969</v>
      </c>
      <c r="Y333" s="47"/>
      <c r="Z333" s="47"/>
      <c r="AA333" s="47">
        <v>2</v>
      </c>
      <c r="AB333" s="20">
        <f t="shared" si="41"/>
        <v>0.2</v>
      </c>
      <c r="AC333" s="25">
        <f t="shared" si="44"/>
        <v>37.689500000000002</v>
      </c>
      <c r="AD333" s="47"/>
    </row>
    <row r="334" spans="1:30">
      <c r="A334" s="19">
        <v>334</v>
      </c>
      <c r="B334" s="46">
        <v>2022200735</v>
      </c>
      <c r="C334" s="46" t="s">
        <v>970</v>
      </c>
      <c r="D334" s="34" t="str">
        <f>VLOOKUP(B334,[1]Sheet0!$A:$F,6,FALSE)</f>
        <v>交通运输规划与管理</v>
      </c>
      <c r="E334" s="47" t="s">
        <v>97</v>
      </c>
      <c r="F334" s="47">
        <v>83.46</v>
      </c>
      <c r="G334" s="47">
        <f t="shared" si="39"/>
        <v>37.556999999999995</v>
      </c>
      <c r="H334" s="47"/>
      <c r="I334" s="54"/>
      <c r="J334" s="47"/>
      <c r="K334" s="54"/>
      <c r="L334" s="47"/>
      <c r="M334" s="54"/>
      <c r="N334" s="47"/>
      <c r="O334" s="54"/>
      <c r="P334" s="47"/>
      <c r="Q334" s="54"/>
      <c r="R334" s="47"/>
      <c r="S334" s="54"/>
      <c r="T334" s="47"/>
      <c r="U334" s="54"/>
      <c r="V334" s="47">
        <f>U334+S334+Q334+O334+M334+K334+I334</f>
        <v>0</v>
      </c>
      <c r="W334" s="25">
        <f t="shared" si="43"/>
        <v>0</v>
      </c>
      <c r="X334" s="47"/>
      <c r="Y334" s="47"/>
      <c r="Z334" s="47"/>
      <c r="AA334" s="47"/>
      <c r="AB334" s="20">
        <f t="shared" si="41"/>
        <v>0</v>
      </c>
      <c r="AC334" s="25">
        <f t="shared" si="44"/>
        <v>37.556999999999995</v>
      </c>
      <c r="AD334" s="47"/>
    </row>
    <row r="335" spans="1:30">
      <c r="A335" s="19">
        <v>266</v>
      </c>
      <c r="B335" s="58">
        <v>2022200692</v>
      </c>
      <c r="C335" s="59" t="s">
        <v>971</v>
      </c>
      <c r="D335" s="34" t="str">
        <f>VLOOKUP(B335,[1]Sheet0!$A:$F,6,FALSE)</f>
        <v>交通运输规划与管理</v>
      </c>
      <c r="E335" s="60" t="s">
        <v>328</v>
      </c>
      <c r="F335" s="60">
        <v>82.83</v>
      </c>
      <c r="G335" s="61">
        <f t="shared" si="39"/>
        <v>37.273499999999999</v>
      </c>
      <c r="H335" s="60"/>
      <c r="I335" s="60"/>
      <c r="J335" s="60"/>
      <c r="K335" s="60"/>
      <c r="L335" s="60"/>
      <c r="M335" s="60"/>
      <c r="N335" s="60"/>
      <c r="O335" s="60"/>
      <c r="P335" s="60"/>
      <c r="Q335" s="60"/>
      <c r="R335" s="60"/>
      <c r="S335" s="60"/>
      <c r="T335" s="60"/>
      <c r="U335" s="60"/>
      <c r="V335" s="60"/>
      <c r="W335" s="25">
        <f t="shared" si="43"/>
        <v>0</v>
      </c>
      <c r="X335" s="60"/>
      <c r="Y335" s="60"/>
      <c r="Z335" s="60"/>
      <c r="AA335" s="60"/>
      <c r="AB335" s="20">
        <f t="shared" si="41"/>
        <v>0</v>
      </c>
      <c r="AC335" s="25">
        <f t="shared" si="44"/>
        <v>37.273499999999999</v>
      </c>
      <c r="AD335" s="60"/>
    </row>
    <row r="336" spans="1:30" ht="96">
      <c r="A336" s="19">
        <v>267</v>
      </c>
      <c r="B336" s="58">
        <v>2022200699</v>
      </c>
      <c r="C336" s="59" t="s">
        <v>972</v>
      </c>
      <c r="D336" s="34" t="str">
        <f>VLOOKUP(B336,[1]Sheet0!$A:$F,6,FALSE)</f>
        <v>交通运输规划与管理</v>
      </c>
      <c r="E336" s="60" t="s">
        <v>66</v>
      </c>
      <c r="F336" s="60">
        <v>82.31</v>
      </c>
      <c r="G336" s="61">
        <f t="shared" si="39"/>
        <v>37.039500000000004</v>
      </c>
      <c r="H336" s="60"/>
      <c r="I336" s="60"/>
      <c r="J336" s="60"/>
      <c r="K336" s="60"/>
      <c r="L336" s="60"/>
      <c r="M336" s="60"/>
      <c r="N336" s="60"/>
      <c r="O336" s="60"/>
      <c r="P336" s="60" t="s">
        <v>973</v>
      </c>
      <c r="Q336" s="60">
        <v>0.5</v>
      </c>
      <c r="R336" s="60"/>
      <c r="S336" s="60"/>
      <c r="T336" s="60"/>
      <c r="U336" s="60"/>
      <c r="V336" s="60">
        <v>0.5</v>
      </c>
      <c r="W336" s="25">
        <f t="shared" si="43"/>
        <v>0.22500000000000001</v>
      </c>
      <c r="X336" s="60"/>
      <c r="Y336" s="60"/>
      <c r="Z336" s="60"/>
      <c r="AA336" s="60"/>
      <c r="AB336" s="20">
        <f t="shared" si="41"/>
        <v>0</v>
      </c>
      <c r="AC336" s="25">
        <f t="shared" si="44"/>
        <v>37.264500000000005</v>
      </c>
      <c r="AD336" s="60"/>
    </row>
    <row r="337" spans="1:30">
      <c r="A337" s="19">
        <v>306</v>
      </c>
      <c r="B337" s="46">
        <v>2022200742</v>
      </c>
      <c r="C337" s="46" t="s">
        <v>974</v>
      </c>
      <c r="D337" s="34" t="str">
        <f>VLOOKUP(B337,[1]Sheet0!$A:$F,6,FALSE)</f>
        <v>交通运输规划与管理</v>
      </c>
      <c r="E337" s="47" t="s">
        <v>346</v>
      </c>
      <c r="F337" s="47">
        <v>81.599999999999994</v>
      </c>
      <c r="G337" s="47">
        <f t="shared" si="39"/>
        <v>36.72</v>
      </c>
      <c r="H337" s="47"/>
      <c r="I337" s="54"/>
      <c r="J337" s="47"/>
      <c r="K337" s="54"/>
      <c r="L337" s="47"/>
      <c r="M337" s="54"/>
      <c r="N337" s="47"/>
      <c r="O337" s="54"/>
      <c r="P337" s="47"/>
      <c r="Q337" s="54"/>
      <c r="R337" s="47"/>
      <c r="S337" s="54"/>
      <c r="T337" s="47"/>
      <c r="U337" s="54"/>
      <c r="V337" s="47">
        <f>U337+S337+Q337+O337+M337+K337+I337</f>
        <v>0</v>
      </c>
      <c r="W337" s="25">
        <f t="shared" si="43"/>
        <v>0</v>
      </c>
      <c r="X337" s="47"/>
      <c r="Y337" s="47"/>
      <c r="Z337" s="47"/>
      <c r="AA337" s="47"/>
      <c r="AB337" s="20">
        <f t="shared" si="41"/>
        <v>0</v>
      </c>
      <c r="AC337" s="25">
        <f t="shared" si="44"/>
        <v>36.72</v>
      </c>
      <c r="AD337" s="47"/>
    </row>
  </sheetData>
  <mergeCells count="15">
    <mergeCell ref="AA1:AA2"/>
    <mergeCell ref="AB1:AB2"/>
    <mergeCell ref="AC1:AC2"/>
    <mergeCell ref="AD1:AD2"/>
    <mergeCell ref="H1:U1"/>
    <mergeCell ref="X1:Z1"/>
    <mergeCell ref="A1:A2"/>
    <mergeCell ref="B1:B2"/>
    <mergeCell ref="C1:C2"/>
    <mergeCell ref="D1:D2"/>
    <mergeCell ref="E1:E2"/>
    <mergeCell ref="F1:F2"/>
    <mergeCell ref="G1:G2"/>
    <mergeCell ref="V1:V2"/>
    <mergeCell ref="W1:W2"/>
  </mergeCells>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GRR</dc:creator>
  <cp:lastModifiedBy>安稳交运信息员</cp:lastModifiedBy>
  <dcterms:created xsi:type="dcterms:W3CDTF">2015-06-05T18:19:00Z</dcterms:created>
  <dcterms:modified xsi:type="dcterms:W3CDTF">2023-10-13T10:32:22Z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F2EFA9F1BD3D48FAA02C5C07E0315AE6_13</vt:lpwstr>
  </property>
  <property fmtid="{D5CDD505-2E9C-101B-9397-08002B2CF9AE}" pid="3" name="KSOProductBuildVer">
    <vt:lpwstr>2052-12.1.0.15374</vt:lpwstr>
  </property>
</Properties>
</file>