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wutong\Desktop\奖学金公示分数\"/>
    </mc:Choice>
  </mc:AlternateContent>
  <xr:revisionPtr revIDLastSave="0" documentId="13_ncr:1_{3BAA3881-C1AC-472B-989A-5526A0E0E499}" xr6:coauthVersionLast="47" xr6:coauthVersionMax="47" xr10:uidLastSave="{00000000-0000-0000-0000-000000000000}"/>
  <bookViews>
    <workbookView xWindow="-120" yWindow="-120" windowWidth="29040" windowHeight="15840" xr2:uid="{00000000-000D-0000-FFFF-FFFF00000000}"/>
  </bookViews>
  <sheets>
    <sheet name="博士22级" sheetId="2" r:id="rId1"/>
  </sheets>
  <definedNames>
    <definedName name="_xlnm._FilterDatabase" localSheetId="0" hidden="1">博士22级!$A$1:$Y$31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1" i="2" l="1"/>
  <c r="X31" i="2"/>
  <c r="S31" i="2"/>
  <c r="R31" i="2"/>
  <c r="Y30" i="2"/>
  <c r="X30" i="2"/>
  <c r="S30" i="2"/>
  <c r="R30" i="2"/>
  <c r="Y29" i="2"/>
  <c r="X29" i="2"/>
  <c r="S29" i="2"/>
  <c r="R29" i="2"/>
  <c r="Y28" i="2"/>
  <c r="X28" i="2"/>
  <c r="S28" i="2"/>
  <c r="R28" i="2"/>
  <c r="Y27" i="2"/>
  <c r="X27" i="2"/>
  <c r="S27" i="2"/>
  <c r="R27" i="2"/>
  <c r="Y26" i="2"/>
  <c r="X26" i="2"/>
  <c r="S26" i="2"/>
  <c r="R26" i="2"/>
  <c r="Y25" i="2"/>
  <c r="X25" i="2"/>
  <c r="S25" i="2"/>
  <c r="R25" i="2"/>
  <c r="Y24" i="2"/>
  <c r="X24" i="2"/>
  <c r="S24" i="2"/>
  <c r="R24" i="2"/>
  <c r="Y23" i="2"/>
  <c r="X23" i="2"/>
  <c r="S23" i="2"/>
  <c r="R23" i="2"/>
  <c r="Y22" i="2"/>
  <c r="X22" i="2"/>
  <c r="S22" i="2"/>
  <c r="R22" i="2"/>
  <c r="Y21" i="2"/>
  <c r="X21" i="2"/>
  <c r="S21" i="2"/>
  <c r="R21" i="2"/>
  <c r="Y20" i="2"/>
  <c r="X20" i="2"/>
  <c r="S20" i="2"/>
  <c r="R20" i="2"/>
  <c r="Y19" i="2"/>
  <c r="X19" i="2"/>
  <c r="S19" i="2"/>
  <c r="R19" i="2"/>
  <c r="Y18" i="2"/>
  <c r="X18" i="2"/>
  <c r="S18" i="2"/>
  <c r="R18" i="2"/>
  <c r="Y17" i="2"/>
  <c r="X17" i="2"/>
  <c r="S17" i="2"/>
  <c r="R17" i="2"/>
  <c r="Y16" i="2"/>
  <c r="X16" i="2"/>
  <c r="S16" i="2"/>
  <c r="R16" i="2"/>
  <c r="Y15" i="2"/>
  <c r="X15" i="2"/>
  <c r="S15" i="2"/>
  <c r="R15" i="2"/>
  <c r="Y14" i="2"/>
  <c r="X14" i="2"/>
  <c r="S14" i="2"/>
  <c r="R14" i="2"/>
  <c r="Y13" i="2"/>
  <c r="X13" i="2"/>
  <c r="S13" i="2"/>
  <c r="R13" i="2"/>
  <c r="Y12" i="2"/>
  <c r="X12" i="2"/>
  <c r="S12" i="2"/>
  <c r="R12" i="2"/>
  <c r="Y11" i="2"/>
  <c r="X11" i="2"/>
  <c r="S11" i="2"/>
  <c r="R11" i="2"/>
  <c r="Y10" i="2"/>
  <c r="X10" i="2"/>
  <c r="S10" i="2"/>
  <c r="R10" i="2"/>
  <c r="Y9" i="2"/>
  <c r="X9" i="2"/>
  <c r="S9" i="2"/>
  <c r="R9" i="2"/>
  <c r="Y8" i="2"/>
  <c r="X8" i="2"/>
  <c r="S8" i="2"/>
  <c r="R8" i="2"/>
  <c r="Y7" i="2"/>
  <c r="X7" i="2"/>
  <c r="S7" i="2"/>
  <c r="R7" i="2"/>
  <c r="Y6" i="2"/>
  <c r="X6" i="2"/>
  <c r="S6" i="2"/>
  <c r="R6" i="2"/>
  <c r="E6" i="2"/>
  <c r="Y5" i="2"/>
  <c r="X5" i="2"/>
  <c r="S5" i="2"/>
  <c r="R5" i="2"/>
  <c r="Y4" i="2"/>
  <c r="X4" i="2"/>
  <c r="S4" i="2"/>
  <c r="R4" i="2"/>
  <c r="Y3" i="2"/>
  <c r="X3" i="2"/>
  <c r="S3" i="2"/>
  <c r="R3" i="2"/>
</calcChain>
</file>

<file path=xl/sharedStrings.xml><?xml version="1.0" encoding="utf-8"?>
<sst xmlns="http://schemas.openxmlformats.org/spreadsheetml/2006/main" count="119" uniqueCount="96">
  <si>
    <t>序号</t>
  </si>
  <si>
    <t>学号</t>
  </si>
  <si>
    <t>姓名</t>
  </si>
  <si>
    <t>学术成果</t>
  </si>
  <si>
    <t>学术成果得分</t>
  </si>
  <si>
    <t>学术成果90%</t>
  </si>
  <si>
    <t>综合表现</t>
  </si>
  <si>
    <t>综合表现得分</t>
  </si>
  <si>
    <t>综合表现10%</t>
  </si>
  <si>
    <t>总分</t>
  </si>
  <si>
    <t>发表科研论文</t>
  </si>
  <si>
    <t>得分</t>
  </si>
  <si>
    <t>主持科研项目</t>
  </si>
  <si>
    <t>出版（参编）专著或教材</t>
  </si>
  <si>
    <t>科研获奖</t>
  </si>
  <si>
    <t>专利</t>
  </si>
  <si>
    <t>学术会议活动</t>
  </si>
  <si>
    <t>学科竞赛及科技活动</t>
  </si>
  <si>
    <t>社会工作</t>
  </si>
  <si>
    <t>获各类荣誉称号</t>
  </si>
  <si>
    <t>文体竞赛获奖</t>
  </si>
  <si>
    <t>陈林彬</t>
  </si>
  <si>
    <t>Path Tracking Control for Connected Automated Vehicle Using Lateral Stability Envelope at Handling Limits（除导师外一作 15*0.7）</t>
  </si>
  <si>
    <t>提供EI检索证明</t>
  </si>
  <si>
    <t>2023 IEEE 26th International Conference on Intelligent Transportation Systems (ITSC)</t>
  </si>
  <si>
    <t>孙帆</t>
  </si>
  <si>
    <t>杨滨舟</t>
  </si>
  <si>
    <t>—</t>
  </si>
  <si>
    <t>彭涛</t>
  </si>
  <si>
    <t>1、Tao Peng, Mi Gan, Qichen Ou,  Xiaoyuan Yang, Lifei Wei, Henrik Rødal Ler, Hao Yu. Railway Cold Chain Freight Demand Forecasting with Graph Neural Networks: A Novel GraphARMA-GRU Model, Expert Systems with Applications（JCR一区， 第一作者，105分）2024年7月；
2、Tao Peng, Mi Gan, Zhu Yao, Xiaoyuan Yang, Xiaobo Liu. Nonlinear impacts of urban built environment on freight emissions, Transportation Research Part D: Transport and Environment（JCR一区 第一作者，105分）2024年8月；</t>
  </si>
  <si>
    <t>CTS2024 2024年6月30日 成都 汇报 (3分)</t>
  </si>
  <si>
    <t>2023年12月 获校级优秀研究生 3分</t>
  </si>
  <si>
    <t>陈宇帆</t>
  </si>
  <si>
    <t>1、2023-2024学年，担任班长，3分；</t>
  </si>
  <si>
    <t>1、2023年12月，获校级优秀研究生干部，3分；</t>
  </si>
  <si>
    <t>田爱庆</t>
  </si>
  <si>
    <t>1、田爱庆等.Snow Geese Algorithm: A novel migration-inspired meta-heuristic algorithm for constrained engineering optimization problems
（A++，一作，2024年2月）（105分）；2、田爱庆等.Multi-objective optimization model for railway heavy-haul traffic: addressing carbon emissions reduction and transport efficiency improvement
（A++，一作，2024年5月）（105分）；3、王晓阳等.Research on Optimization of International Multimodal Transportation Routes Based on Uncertainty Theory（A+，四作，2024年5月）（0分）；4、刘菲菲等.Parameter Extraction Model of Wind Turbine Based on A Novel Pigeon-Inspired Optimization Algorithm（A，三作，2024年7月）（0分）</t>
  </si>
  <si>
    <t>1、2023-2024学年，担任组织委员，1分；</t>
  </si>
  <si>
    <t>1、2023年12月，获
校级明诚奖，3分；</t>
  </si>
  <si>
    <t>陈鹏芳</t>
  </si>
  <si>
    <t xml:space="preserve">1、陈鹏芳，张小强，等。Preference heterogeneity analysis on train choice behaviour of 
high-speed railway passengers: A case study in China(JCR Q1，除导师外一作，2024年8月)（150*0.7=105分）
</t>
  </si>
  <si>
    <t>刘灿</t>
  </si>
  <si>
    <t>1、2023-20249学年，担任体育委员，1分；</t>
  </si>
  <si>
    <t>2022300373</t>
  </si>
  <si>
    <t>杜志岗</t>
  </si>
  <si>
    <t>Wang X, Zhang P, Du Z, et al. Research on Optimization of International Multimodal Transportation Routes Based on Uncertainty Theory[J]. Transportation Research Record, 2024: 03611981241242377.（JCR Q4， 三作）（2.5分）</t>
  </si>
  <si>
    <t>2023-2024学年，担任学习委员兼心理委员，1分</t>
  </si>
  <si>
    <t>庞惠珊</t>
  </si>
  <si>
    <r>
      <rPr>
        <sz val="11"/>
        <rFont val="宋体"/>
        <charset val="134"/>
        <scheme val="minor"/>
      </rPr>
      <t xml:space="preserve">Zizheng Guo, </t>
    </r>
    <r>
      <rPr>
        <b/>
        <sz val="11"/>
        <rFont val="宋体"/>
        <charset val="134"/>
        <scheme val="minor"/>
      </rPr>
      <t>Huishan Pang</t>
    </r>
    <r>
      <rPr>
        <sz val="11"/>
        <rFont val="宋体"/>
        <charset val="134"/>
        <scheme val="minor"/>
      </rPr>
      <t>, Jingyu Zhang, Jun Zhang, Jiazhe Wang,
Chuanning He &amp; Chengen Li.Using HFACS to understand human error in railway dispatcher performance: a study of
proactive safety inspection records（JCR Q2，除导师外一作,2023年12月）（75分）</t>
    </r>
  </si>
  <si>
    <t>王晓阳</t>
  </si>
  <si>
    <t>1、Xiaoyang Wang, Peng Zhang, Zhigang Du,
Ai-Qing Tian,Hongxia Lv.Research on Optimization of International Multimodal Transportation Routes Based on Uncertainty Theory（JCR Q3，除导师外一作，2024年5月）（35分）；2、Ai-Qing Tian,XiaoYang Wang, Heying Xu, Jeng Shyang Pan, Václav Snášel,
Hong Xia Lv.Multi-objective optimization model for railway heavyhaul traffic: addressing carbon emissions reduction and transport efficiency improvement
（JCR Q1，除导师外二作，2024年5月）（37.5分）；</t>
  </si>
  <si>
    <t>\</t>
  </si>
  <si>
    <t>阳磊</t>
  </si>
  <si>
    <r>
      <rPr>
        <sz val="11"/>
        <rFont val="宋体"/>
        <charset val="134"/>
        <scheme val="minor"/>
      </rPr>
      <t>1、</t>
    </r>
    <r>
      <rPr>
        <b/>
        <sz val="11"/>
        <rFont val="宋体"/>
        <charset val="134"/>
        <scheme val="minor"/>
      </rPr>
      <t>Lei Yang</t>
    </r>
    <r>
      <rPr>
        <sz val="11"/>
        <rFont val="宋体"/>
        <charset val="134"/>
        <scheme val="minor"/>
      </rPr>
      <t xml:space="preserve">, Yafei Liu, Zhanbo Sun, et al. Stability Analysis of Connected Automated Vehicle Platoon Controller Under Unreliable Communication Conditions
（EI，除导师外一作，2023年9月）（10.5分）；
2、Linbing Chen, Yafei Liu, Zhanbo Sun and </t>
    </r>
    <r>
      <rPr>
        <b/>
        <sz val="11"/>
        <rFont val="宋体"/>
        <charset val="134"/>
        <scheme val="minor"/>
      </rPr>
      <t>Lei Yang</t>
    </r>
    <r>
      <rPr>
        <sz val="11"/>
        <rFont val="宋体"/>
        <charset val="134"/>
        <scheme val="minor"/>
      </rPr>
      <t xml:space="preserve">. Path Tracking Control for Connected Automated Vehicle Using Lateral Stability Envelope at Handling Limits （EI，除导师外三作，2023年9月）（7.5分）
3、Yafei Liu, </t>
    </r>
    <r>
      <rPr>
        <b/>
        <sz val="11"/>
        <rFont val="宋体"/>
        <charset val="134"/>
        <scheme val="minor"/>
      </rPr>
      <t>Lei Yang</t>
    </r>
    <r>
      <rPr>
        <sz val="11"/>
        <rFont val="宋体"/>
        <charset val="134"/>
        <scheme val="minor"/>
      </rPr>
      <t>, Shuaifei Zhang, et al. Parameter identification and platoon control for virtually coupled train set with physics-informed neural network dynamics model（online） （JCR Q1，除导师外二作，2024年8月）（37.5分）</t>
    </r>
  </si>
  <si>
    <t xml:space="preserve">  
</t>
  </si>
  <si>
    <t xml:space="preserve">1、2023 IEEE 26th International Conference on Intelligent Transportation Systems (ITSC)会议：2023 年 9 月 24 日至 28 日、Bilbao, Spain；（10分）
</t>
  </si>
  <si>
    <t>涂丹</t>
  </si>
  <si>
    <t>樊博</t>
  </si>
  <si>
    <t>何姗姗</t>
  </si>
  <si>
    <t>1、发明专利：一种地铁站电梯配置方案优化方法及系统（ZL202410433601.5 除导师外第1署名）（31.5分）；  
2、发明专利：基于多智能体强化学习算法的电梯疏散优化调度方法（202410345464X  除导师外第1署名）（3.5分）；</t>
  </si>
  <si>
    <t>方俞富</t>
  </si>
  <si>
    <t>物流金融理论与实务</t>
  </si>
  <si>
    <t>第十五届计算交通国际研讨会</t>
  </si>
  <si>
    <t>2022-2023年度明诚奖</t>
  </si>
  <si>
    <t>赵楠</t>
  </si>
  <si>
    <t>1、2023-2024学年，担任生活委员，1分；</t>
  </si>
  <si>
    <t>任胜利</t>
  </si>
  <si>
    <t>韩明强</t>
  </si>
  <si>
    <t>境内高水平会议
2024年7月9日-10日、北京（3分）</t>
  </si>
  <si>
    <t>2023-2024学年，担任党支部书记，3分</t>
  </si>
  <si>
    <r>
      <rPr>
        <sz val="11"/>
        <rFont val="宋体"/>
        <charset val="134"/>
      </rPr>
      <t>张游</t>
    </r>
  </si>
  <si>
    <t>1、Jida Chen,Yugang Liu, You Zhang等.Conflict detection and resolution strategy for eVTOLs in low-altitude urban environments based on the geodetic coordinate system（JCR Q1，除导师外二作，2024年8月）（37.5分）</t>
  </si>
  <si>
    <t xml:space="preserve">1、2024年7月-2025年7月，主持四川省科技创新苗子工程资助项目《车路协同环境下交叉口通行模式与智能控制策略问题研究》，30分 </t>
  </si>
  <si>
    <t>提供立项证明</t>
  </si>
  <si>
    <t>1、发明专利授权：一种基于轨道交通网络的应急桥接公交驻车点选址方法（2023 1 0556499.3 第3署名）（2.25分）
2、发明专利受理：一种畸形交叉口车辆运行轨迹建模方法（202410950245.4   
第1署名）（5分）
3、发明专利受理：一种基于有轨踏板的不停车交叉口行人过街控制方法（202410950243.5  
第1署名）（5分）</t>
  </si>
  <si>
    <r>
      <rPr>
        <sz val="11"/>
        <rFont val="Times New Roman"/>
        <family val="1"/>
      </rPr>
      <t>1</t>
    </r>
    <r>
      <rPr>
        <sz val="11"/>
        <rFont val="宋体"/>
        <charset val="134"/>
      </rPr>
      <t>、</t>
    </r>
    <r>
      <rPr>
        <sz val="11"/>
        <rFont val="Times New Roman"/>
        <family val="1"/>
      </rPr>
      <t>2022-2023</t>
    </r>
    <r>
      <rPr>
        <sz val="11"/>
        <rFont val="宋体"/>
        <charset val="134"/>
      </rPr>
      <t>学年，担任党支部组织委员，</t>
    </r>
    <r>
      <rPr>
        <sz val="11"/>
        <rFont val="Times New Roman"/>
        <family val="1"/>
      </rPr>
      <t>2</t>
    </r>
    <r>
      <rPr>
        <sz val="11"/>
        <rFont val="宋体"/>
        <charset val="134"/>
      </rPr>
      <t>分</t>
    </r>
  </si>
  <si>
    <t>冒国韬</t>
  </si>
  <si>
    <r>
      <t>1</t>
    </r>
    <r>
      <rPr>
        <sz val="11"/>
        <rFont val="宋体"/>
        <charset val="134"/>
      </rPr>
      <t>、</t>
    </r>
    <r>
      <rPr>
        <sz val="11"/>
        <rFont val="Times New Roman"/>
        <family val="1"/>
      </rPr>
      <t xml:space="preserve">G. Mao, H. Liang, Y. Yao, et al. Split-and-Shuffle Detector for Real-time Traffic Object Detection in Aerial Image
</t>
    </r>
    <r>
      <rPr>
        <sz val="11"/>
        <rFont val="宋体"/>
        <charset val="134"/>
      </rPr>
      <t>（</t>
    </r>
    <r>
      <rPr>
        <sz val="11"/>
        <rFont val="Times New Roman"/>
        <family val="1"/>
      </rPr>
      <t>JCR Q1</t>
    </r>
    <r>
      <rPr>
        <sz val="11"/>
        <rFont val="宋体"/>
        <charset val="134"/>
      </rPr>
      <t>，一作，</t>
    </r>
    <r>
      <rPr>
        <sz val="11"/>
        <rFont val="Times New Roman"/>
        <family val="1"/>
      </rPr>
      <t>2024</t>
    </r>
    <r>
      <rPr>
        <sz val="11"/>
        <rFont val="宋体"/>
        <charset val="134"/>
      </rPr>
      <t>年</t>
    </r>
    <r>
      <rPr>
        <sz val="11"/>
        <rFont val="Times New Roman"/>
        <family val="1"/>
      </rPr>
      <t>4</t>
    </r>
    <r>
      <rPr>
        <sz val="11"/>
        <rFont val="宋体"/>
        <charset val="134"/>
      </rPr>
      <t>月）（</t>
    </r>
    <r>
      <rPr>
        <sz val="11"/>
        <rFont val="Times New Roman"/>
        <family val="1"/>
      </rPr>
      <t>105</t>
    </r>
    <r>
      <rPr>
        <sz val="11"/>
        <rFont val="宋体"/>
        <charset val="134"/>
      </rPr>
      <t xml:space="preserve">分）；
</t>
    </r>
    <r>
      <rPr>
        <sz val="11"/>
        <rFont val="Times New Roman"/>
        <family val="1"/>
      </rPr>
      <t>2</t>
    </r>
    <r>
      <rPr>
        <sz val="11"/>
        <rFont val="宋体"/>
        <charset val="134"/>
      </rPr>
      <t>、</t>
    </r>
    <r>
      <rPr>
        <sz val="11"/>
        <rFont val="Times New Roman"/>
        <family val="1"/>
      </rPr>
      <t>L. Wang</t>
    </r>
    <r>
      <rPr>
        <sz val="11"/>
        <rFont val="宋体"/>
        <charset val="134"/>
      </rPr>
      <t>，</t>
    </r>
    <r>
      <rPr>
        <sz val="11"/>
        <rFont val="Times New Roman"/>
        <family val="1"/>
      </rPr>
      <t xml:space="preserve">H. Liang, G. Mao, et al..Resource Allocation for Dynamic Platoon Digital Twin Networks: A Multi-Agent Deep Reinforcement Learning Method
</t>
    </r>
    <r>
      <rPr>
        <sz val="11"/>
        <rFont val="宋体"/>
        <charset val="134"/>
      </rPr>
      <t>（</t>
    </r>
    <r>
      <rPr>
        <sz val="11"/>
        <rFont val="Times New Roman"/>
        <family val="1"/>
      </rPr>
      <t>JCR Q1</t>
    </r>
    <r>
      <rPr>
        <sz val="11"/>
        <rFont val="宋体"/>
        <charset val="134"/>
      </rPr>
      <t>，除导师外二作，</t>
    </r>
    <r>
      <rPr>
        <sz val="11"/>
        <rFont val="Times New Roman"/>
        <family val="1"/>
      </rPr>
      <t>2024</t>
    </r>
    <r>
      <rPr>
        <sz val="11"/>
        <rFont val="宋体"/>
        <charset val="134"/>
      </rPr>
      <t>年6月）（</t>
    </r>
    <r>
      <rPr>
        <sz val="11"/>
        <rFont val="Times New Roman"/>
        <family val="1"/>
      </rPr>
      <t>37.5</t>
    </r>
    <r>
      <rPr>
        <sz val="11"/>
        <rFont val="宋体"/>
        <charset val="134"/>
      </rPr>
      <t xml:space="preserve">分）；
</t>
    </r>
    <r>
      <rPr>
        <sz val="11"/>
        <rFont val="Times New Roman"/>
        <family val="1"/>
      </rPr>
      <t>3</t>
    </r>
    <r>
      <rPr>
        <sz val="11"/>
        <rFont val="Microsoft YaHei UI Light"/>
        <charset val="134"/>
      </rPr>
      <t>、</t>
    </r>
    <r>
      <rPr>
        <sz val="11"/>
        <rFont val="Times New Roman"/>
        <family val="1"/>
      </rPr>
      <t>L. Wang</t>
    </r>
    <r>
      <rPr>
        <sz val="11"/>
        <rFont val="宋体"/>
        <charset val="134"/>
      </rPr>
      <t>，</t>
    </r>
    <r>
      <rPr>
        <sz val="11"/>
        <rFont val="Times New Roman"/>
        <family val="1"/>
      </rPr>
      <t>H. Liang, Y. Tang, et al. DRL-Based Joint Resource Allocation and Platoon
Control Optimization for UAV-Hosted  Platoon
Digital Twin</t>
    </r>
    <r>
      <rPr>
        <sz val="11"/>
        <rFont val="宋体"/>
        <charset val="134"/>
      </rPr>
      <t>（</t>
    </r>
    <r>
      <rPr>
        <sz val="11"/>
        <rFont val="Times New Roman"/>
        <family val="1"/>
      </rPr>
      <t>JCR Q1</t>
    </r>
    <r>
      <rPr>
        <sz val="11"/>
        <rFont val="宋体"/>
        <charset val="134"/>
      </rPr>
      <t>，除导师外三作，</t>
    </r>
    <r>
      <rPr>
        <sz val="11"/>
        <rFont val="Times New Roman"/>
        <family val="1"/>
      </rPr>
      <t>2024</t>
    </r>
    <r>
      <rPr>
        <sz val="11"/>
        <rFont val="宋体"/>
        <charset val="134"/>
      </rPr>
      <t>年</t>
    </r>
    <r>
      <rPr>
        <sz val="11"/>
        <rFont val="Times New Roman"/>
        <family val="1"/>
      </rPr>
      <t>8</t>
    </r>
    <r>
      <rPr>
        <sz val="11"/>
        <rFont val="宋体"/>
        <charset val="134"/>
      </rPr>
      <t>月）（</t>
    </r>
    <r>
      <rPr>
        <sz val="11"/>
        <rFont val="Times New Roman"/>
        <family val="1"/>
      </rPr>
      <t>7.5</t>
    </r>
    <r>
      <rPr>
        <sz val="11"/>
        <rFont val="宋体"/>
        <charset val="134"/>
      </rPr>
      <t>分）；</t>
    </r>
  </si>
  <si>
    <t>张思宇</t>
  </si>
  <si>
    <t>1.赵军,张思宇,赵嵩森,等，铁路双向编组站列车-车场指派优化模型与算法，铁道学报（高水平中文期刊，除导师外二作，2024年6月）（12.5分）</t>
  </si>
  <si>
    <t>白霖涵</t>
  </si>
  <si>
    <t>1. Longitudinal Control of Automated Vehicles: A Novel Approach by Integrating Deep Reinforcement Learning With Intelligent Driver Model （JCR Q1, 一作，2024年3月）（105分）；
2. A Linearizing Transformation-Based Evaluation Approach of the Fundamental Diagram （JCR Q2，除导师外三作，2023年11月）（3.75分）</t>
  </si>
  <si>
    <t>1. 103届TRB年会：2024月1月、美国华盛顿、墙报展示（10分）</t>
  </si>
  <si>
    <t>蒋雪莹</t>
  </si>
  <si>
    <t>1、2022-2023学年，担任博士22级党支部宣传委员，1分；</t>
  </si>
  <si>
    <t>赵波</t>
  </si>
  <si>
    <t>霍峥岩</t>
  </si>
  <si>
    <t>谢沅志</t>
  </si>
  <si>
    <t>Yuanzhi Xie，Gongyuan Lu等，A Hierarchical Approach for Integrating Merging Sequencing and Trajectory Optimization for Connected and Automated Vehicles （JCR Q1，一作，2024年1月）（105分）</t>
  </si>
  <si>
    <t>境内国际会议：WTC2024：2024年6月26日，山东省青岛市，做会议报告（3分）</t>
  </si>
  <si>
    <t>周芳如</t>
  </si>
  <si>
    <t>1、Zhou F R, Zhou K, Zhang D等.Optimization of the cruising speed for high-speed trains to reduce energy consumed by motion resistances
（JCR Q1，除导师外一作，2024年8月）（105分）；</t>
  </si>
  <si>
    <t>张涵</t>
  </si>
  <si>
    <t>1、X. Hong, H. Liang, H. Zhang, X. Tang and L. Zhao, "Enhanced DRL Strategy for Distributed Edge Computing in Vehicular Networks," in IEEE Network, doi: 10.1109/MNET.2024.3449288. （JCR Q1，除导师外二作，2024年8月）（37.5分）；
2、H. Zhang, H. Liang, X. Hong, Y. Yao, B. Lin and D. Zhao, "DRL-Based Resource Allocation Game With Influence of Review Information for Vehicular Edge Computing Systems," in IEEE Transactions on Vehicular Technology, vol. 73, no. 7, pp. 9591-9603, July 2024, doi: 10.1109/TVT.2024.3367657
（JCR Q1，一作，2024年7月）（105分）3、H. Zhang, H. Liang, L. Wang, Y. Yao, B. Lin and D. Zhao, "Joint resource allocation and security redundancy for autonomous driving based on deep reinforcement learning algorithm ," in IET Intelligent Transport Systems, vol. 18, no. 6, pp. 1109-1120, June 2024, 
（JCR Q2，一作，2024年6月）（52.5分）；</t>
  </si>
  <si>
    <t>2023-2024学年，担任团支部书记，3分</t>
  </si>
  <si>
    <t>注意：（此表适用于22级博士）
1、所有分数保留两位小数；
2、所有成果认定有效时间范围2023.09.01—2024.08.31；
3、请按照模板格式填写。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</si>
</sst>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00_ "/>
  </numFmts>
  <fonts count="11" x14ac:knownFonts="1">
    <font>
      <sz val="11"/>
      <color theme="1"/>
      <name val="宋体"/>
      <charset val="134"/>
      <scheme val="minor"/>
    </font>
    <font>
      <sz val="11"/>
      <name val="宋体"/>
      <charset val="134"/>
      <scheme val="minor"/>
    </font>
    <font>
      <sz val="9"/>
      <name val="宋体"/>
      <charset val="134"/>
      <scheme val="minor"/>
    </font>
    <font>
      <sz val="11"/>
      <color rgb="FFFF0000"/>
      <name val="宋体"/>
      <charset val="134"/>
      <scheme val="minor"/>
    </font>
    <font>
      <b/>
      <sz val="11"/>
      <color rgb="FFFF0000"/>
      <name val="宋体"/>
      <charset val="134"/>
      <scheme val="minor"/>
    </font>
    <font>
      <b/>
      <sz val="11"/>
      <name val="宋体"/>
      <charset val="134"/>
      <scheme val="minor"/>
    </font>
    <font>
      <sz val="11"/>
      <name val="宋体"/>
      <charset val="134"/>
      <scheme val="minor"/>
    </font>
    <font>
      <sz val="11"/>
      <name val="Times New Roman"/>
      <family val="1"/>
    </font>
    <font>
      <sz val="11"/>
      <name val="宋体"/>
      <charset val="134"/>
    </font>
    <font>
      <sz val="11"/>
      <color indexed="8"/>
      <name val="宋体"/>
      <charset val="134"/>
    </font>
    <font>
      <sz val="11"/>
      <name val="Microsoft YaHei UI Light"/>
      <charset val="134"/>
    </font>
  </fonts>
  <fills count="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9" fillId="0" borderId="0">
      <alignment vertical="center"/>
    </xf>
  </cellStyleXfs>
  <cellXfs count="24">
    <xf numFmtId="0" fontId="0" fillId="0" borderId="0" xfId="0">
      <alignment vertical="center"/>
    </xf>
    <xf numFmtId="0" fontId="1"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0" fillId="2" borderId="0" xfId="0" applyFill="1" applyAlignment="1">
      <alignment horizontal="center" vertical="center"/>
    </xf>
    <xf numFmtId="0" fontId="1" fillId="3" borderId="0" xfId="0" applyFont="1" applyFill="1" applyAlignment="1">
      <alignment horizontal="center" vertical="center"/>
    </xf>
    <xf numFmtId="0" fontId="5"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horizontal="center" vertical="top"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4" borderId="1" xfId="0" applyFont="1" applyFill="1" applyBorder="1" applyAlignment="1">
      <alignment horizontal="justify" vertical="center" wrapText="1"/>
    </xf>
    <xf numFmtId="176" fontId="6" fillId="0" borderId="1"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5" fillId="4" borderId="1" xfId="0" applyFont="1" applyFill="1" applyBorder="1" applyAlignment="1">
      <alignment horizontal="center" vertical="center"/>
    </xf>
  </cellXfs>
  <cellStyles count="2">
    <cellStyle name="常规" xfId="0" builtinId="0"/>
    <cellStyle name="常规 4" xfId="1" xr:uid="{00000000-0005-0000-0000-000031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3"/>
  <sheetViews>
    <sheetView tabSelected="1" zoomScale="73" zoomScaleNormal="73" workbookViewId="0">
      <pane xSplit="3" ySplit="2" topLeftCell="N14" activePane="bottomRight" state="frozen"/>
      <selection pane="topRight"/>
      <selection pane="bottomLeft"/>
      <selection pane="bottomRight" activeCell="V15" sqref="V15"/>
    </sheetView>
  </sheetViews>
  <sheetFormatPr defaultColWidth="9" defaultRowHeight="13.5" x14ac:dyDescent="0.15"/>
  <cols>
    <col min="1" max="1" width="5" customWidth="1"/>
    <col min="2" max="2" width="12.625" customWidth="1"/>
    <col min="3" max="3" width="10.5" customWidth="1"/>
    <col min="4" max="4" width="34.875" customWidth="1"/>
    <col min="5" max="5" width="8.625" customWidth="1"/>
    <col min="6" max="6" width="16.5" customWidth="1"/>
    <col min="7" max="7" width="5.625" customWidth="1"/>
    <col min="8" max="8" width="25.125" customWidth="1"/>
    <col min="9" max="9" width="5.625" customWidth="1"/>
    <col min="10" max="10" width="16.5" customWidth="1"/>
    <col min="11" max="11" width="5.625" customWidth="1"/>
    <col min="12" max="12" width="16.5" customWidth="1"/>
    <col min="13" max="13" width="5.625" customWidth="1"/>
    <col min="14" max="14" width="16.5" customWidth="1"/>
    <col min="15" max="15" width="5.625" customWidth="1"/>
    <col min="16" max="16" width="20.625" customWidth="1"/>
    <col min="17" max="17" width="5.625" customWidth="1"/>
    <col min="18" max="18" width="14.125" customWidth="1"/>
    <col min="19" max="19" width="13.125" customWidth="1"/>
    <col min="20" max="20" width="14.125" style="2" customWidth="1"/>
    <col min="21" max="22" width="16.375" style="2" customWidth="1"/>
    <col min="23" max="23" width="13.625" style="2" customWidth="1"/>
    <col min="24" max="24" width="14.125" style="2" customWidth="1"/>
    <col min="25" max="25" width="12.75" style="2" customWidth="1"/>
  </cols>
  <sheetData>
    <row r="1" spans="1:25" ht="18.75" customHeight="1" x14ac:dyDescent="0.15">
      <c r="A1" s="20" t="s">
        <v>0</v>
      </c>
      <c r="B1" s="20" t="s">
        <v>1</v>
      </c>
      <c r="C1" s="20" t="s">
        <v>2</v>
      </c>
      <c r="D1" s="20" t="s">
        <v>3</v>
      </c>
      <c r="E1" s="20"/>
      <c r="F1" s="20"/>
      <c r="G1" s="20"/>
      <c r="H1" s="20"/>
      <c r="I1" s="20"/>
      <c r="J1" s="20"/>
      <c r="K1" s="20"/>
      <c r="L1" s="20"/>
      <c r="M1" s="20"/>
      <c r="N1" s="20"/>
      <c r="O1" s="20"/>
      <c r="P1" s="20"/>
      <c r="Q1" s="20"/>
      <c r="R1" s="23" t="s">
        <v>4</v>
      </c>
      <c r="S1" s="23" t="s">
        <v>5</v>
      </c>
      <c r="T1" s="20" t="s">
        <v>6</v>
      </c>
      <c r="U1" s="20"/>
      <c r="V1" s="20"/>
      <c r="W1" s="20" t="s">
        <v>7</v>
      </c>
      <c r="X1" s="20" t="s">
        <v>8</v>
      </c>
      <c r="Y1" s="20" t="s">
        <v>9</v>
      </c>
    </row>
    <row r="2" spans="1:25" ht="18.75" customHeight="1" x14ac:dyDescent="0.15">
      <c r="A2" s="20"/>
      <c r="B2" s="20"/>
      <c r="C2" s="20"/>
      <c r="D2" s="8" t="s">
        <v>10</v>
      </c>
      <c r="E2" s="8" t="s">
        <v>11</v>
      </c>
      <c r="F2" s="8" t="s">
        <v>12</v>
      </c>
      <c r="G2" s="8" t="s">
        <v>11</v>
      </c>
      <c r="H2" s="8" t="s">
        <v>13</v>
      </c>
      <c r="I2" s="8" t="s">
        <v>11</v>
      </c>
      <c r="J2" s="8" t="s">
        <v>14</v>
      </c>
      <c r="K2" s="8" t="s">
        <v>11</v>
      </c>
      <c r="L2" s="8" t="s">
        <v>15</v>
      </c>
      <c r="M2" s="8" t="s">
        <v>11</v>
      </c>
      <c r="N2" s="8" t="s">
        <v>16</v>
      </c>
      <c r="O2" s="8" t="s">
        <v>11</v>
      </c>
      <c r="P2" s="8" t="s">
        <v>17</v>
      </c>
      <c r="Q2" s="8" t="s">
        <v>11</v>
      </c>
      <c r="R2" s="23"/>
      <c r="S2" s="23"/>
      <c r="T2" s="8" t="s">
        <v>18</v>
      </c>
      <c r="U2" s="8" t="s">
        <v>19</v>
      </c>
      <c r="V2" s="8" t="s">
        <v>20</v>
      </c>
      <c r="W2" s="20"/>
      <c r="X2" s="20"/>
      <c r="Y2" s="20"/>
    </row>
    <row r="3" spans="1:25" s="1" customFormat="1" ht="114.95" customHeight="1" x14ac:dyDescent="0.15">
      <c r="A3" s="9">
        <v>1</v>
      </c>
      <c r="B3" s="9">
        <v>2022300363</v>
      </c>
      <c r="C3" s="9" t="s">
        <v>21</v>
      </c>
      <c r="D3" s="10" t="s">
        <v>22</v>
      </c>
      <c r="E3" s="9">
        <v>10.5</v>
      </c>
      <c r="F3" s="9" t="s">
        <v>23</v>
      </c>
      <c r="G3" s="9">
        <v>0</v>
      </c>
      <c r="H3" s="9"/>
      <c r="I3" s="9">
        <v>0</v>
      </c>
      <c r="J3" s="9"/>
      <c r="K3" s="9">
        <v>0</v>
      </c>
      <c r="L3" s="9"/>
      <c r="M3" s="9">
        <v>0</v>
      </c>
      <c r="N3" s="9" t="s">
        <v>24</v>
      </c>
      <c r="O3" s="9">
        <v>10</v>
      </c>
      <c r="P3" s="9"/>
      <c r="Q3" s="9">
        <v>0</v>
      </c>
      <c r="R3" s="17">
        <f t="shared" ref="R3:R31" si="0">E3+G3+I3+K3+M3+O3+Q3</f>
        <v>20.5</v>
      </c>
      <c r="S3" s="17">
        <f t="shared" ref="S3:S31" si="1">R3*0.9</f>
        <v>18.45</v>
      </c>
      <c r="T3" s="9">
        <v>0</v>
      </c>
      <c r="U3" s="9">
        <v>0</v>
      </c>
      <c r="V3" s="9">
        <v>0</v>
      </c>
      <c r="W3" s="9">
        <v>0</v>
      </c>
      <c r="X3" s="9">
        <f t="shared" ref="X3:X31" si="2">W3*0.1</f>
        <v>0</v>
      </c>
      <c r="Y3" s="19">
        <f t="shared" ref="Y3:Y31" si="3">S3+X3</f>
        <v>18.45</v>
      </c>
    </row>
    <row r="4" spans="1:25" s="4" customFormat="1" ht="41.1" customHeight="1" x14ac:dyDescent="0.15">
      <c r="A4" s="11">
        <v>2</v>
      </c>
      <c r="B4" s="11">
        <v>2022300364</v>
      </c>
      <c r="C4" s="11" t="s">
        <v>25</v>
      </c>
      <c r="D4" s="11"/>
      <c r="E4" s="11">
        <v>0</v>
      </c>
      <c r="F4" s="11"/>
      <c r="G4" s="11">
        <v>0</v>
      </c>
      <c r="H4" s="11"/>
      <c r="I4" s="11">
        <v>0</v>
      </c>
      <c r="J4" s="11"/>
      <c r="K4" s="11">
        <v>0</v>
      </c>
      <c r="L4" s="11"/>
      <c r="M4" s="11">
        <v>0</v>
      </c>
      <c r="N4" s="11"/>
      <c r="O4" s="11">
        <v>0</v>
      </c>
      <c r="P4" s="11"/>
      <c r="Q4" s="11">
        <v>0</v>
      </c>
      <c r="R4" s="17">
        <f t="shared" si="0"/>
        <v>0</v>
      </c>
      <c r="S4" s="17">
        <f t="shared" si="1"/>
        <v>0</v>
      </c>
      <c r="T4" s="11"/>
      <c r="U4" s="11"/>
      <c r="V4" s="11"/>
      <c r="W4" s="11">
        <v>0</v>
      </c>
      <c r="X4" s="9">
        <f t="shared" si="2"/>
        <v>0</v>
      </c>
      <c r="Y4" s="19">
        <f t="shared" si="3"/>
        <v>0</v>
      </c>
    </row>
    <row r="5" spans="1:25" s="4" customFormat="1" ht="48.75" customHeight="1" x14ac:dyDescent="0.15">
      <c r="A5" s="11">
        <v>3</v>
      </c>
      <c r="B5" s="11">
        <v>2022300365</v>
      </c>
      <c r="C5" s="11" t="s">
        <v>26</v>
      </c>
      <c r="D5" s="11" t="s">
        <v>27</v>
      </c>
      <c r="E5" s="11">
        <v>0</v>
      </c>
      <c r="F5" s="11" t="s">
        <v>27</v>
      </c>
      <c r="G5" s="11">
        <v>0</v>
      </c>
      <c r="H5" s="11" t="s">
        <v>27</v>
      </c>
      <c r="I5" s="11">
        <v>0</v>
      </c>
      <c r="J5" s="11" t="s">
        <v>27</v>
      </c>
      <c r="K5" s="11">
        <v>0</v>
      </c>
      <c r="L5" s="11" t="s">
        <v>27</v>
      </c>
      <c r="M5" s="11">
        <v>0</v>
      </c>
      <c r="N5" s="11" t="s">
        <v>27</v>
      </c>
      <c r="O5" s="11">
        <v>0</v>
      </c>
      <c r="P5" s="11" t="s">
        <v>27</v>
      </c>
      <c r="Q5" s="11">
        <v>0</v>
      </c>
      <c r="R5" s="17">
        <f t="shared" si="0"/>
        <v>0</v>
      </c>
      <c r="S5" s="17">
        <f t="shared" si="1"/>
        <v>0</v>
      </c>
      <c r="T5" s="11" t="s">
        <v>27</v>
      </c>
      <c r="U5" s="11" t="s">
        <v>27</v>
      </c>
      <c r="V5" s="11" t="s">
        <v>27</v>
      </c>
      <c r="W5" s="11">
        <v>0</v>
      </c>
      <c r="X5" s="9">
        <f t="shared" si="2"/>
        <v>0</v>
      </c>
      <c r="Y5" s="19">
        <f t="shared" si="3"/>
        <v>0</v>
      </c>
    </row>
    <row r="6" spans="1:25" s="4" customFormat="1" ht="216" x14ac:dyDescent="0.15">
      <c r="A6" s="11">
        <v>4</v>
      </c>
      <c r="B6" s="11">
        <v>2022300366</v>
      </c>
      <c r="C6" s="11" t="s">
        <v>28</v>
      </c>
      <c r="D6" s="11" t="s">
        <v>29</v>
      </c>
      <c r="E6" s="11">
        <f>300*0.7</f>
        <v>210</v>
      </c>
      <c r="F6" s="11"/>
      <c r="G6" s="11"/>
      <c r="H6" s="11"/>
      <c r="I6" s="11"/>
      <c r="J6" s="11"/>
      <c r="K6" s="11"/>
      <c r="L6" s="11"/>
      <c r="M6" s="11"/>
      <c r="N6" s="11" t="s">
        <v>30</v>
      </c>
      <c r="O6" s="11">
        <v>3</v>
      </c>
      <c r="P6" s="11"/>
      <c r="Q6" s="11"/>
      <c r="R6" s="17">
        <f t="shared" si="0"/>
        <v>213</v>
      </c>
      <c r="S6" s="17">
        <f t="shared" si="1"/>
        <v>191.7</v>
      </c>
      <c r="T6" s="11"/>
      <c r="U6" s="11" t="s">
        <v>31</v>
      </c>
      <c r="V6" s="11"/>
      <c r="W6" s="11">
        <v>3</v>
      </c>
      <c r="X6" s="9">
        <f t="shared" si="2"/>
        <v>0.3</v>
      </c>
      <c r="Y6" s="19">
        <f t="shared" si="3"/>
        <v>192</v>
      </c>
    </row>
    <row r="7" spans="1:25" s="4" customFormat="1" ht="40.5" x14ac:dyDescent="0.15">
      <c r="A7" s="11">
        <v>5</v>
      </c>
      <c r="B7" s="11">
        <v>2022300368</v>
      </c>
      <c r="C7" s="11" t="s">
        <v>32</v>
      </c>
      <c r="D7" s="11"/>
      <c r="E7" s="11">
        <v>0</v>
      </c>
      <c r="F7" s="11"/>
      <c r="G7" s="11">
        <v>0</v>
      </c>
      <c r="H7" s="11"/>
      <c r="I7" s="11">
        <v>0</v>
      </c>
      <c r="J7" s="11"/>
      <c r="K7" s="11">
        <v>0</v>
      </c>
      <c r="L7" s="11"/>
      <c r="M7" s="11">
        <v>0</v>
      </c>
      <c r="N7" s="11"/>
      <c r="O7" s="11">
        <v>0</v>
      </c>
      <c r="P7" s="11"/>
      <c r="Q7" s="11">
        <v>0</v>
      </c>
      <c r="R7" s="17">
        <f t="shared" si="0"/>
        <v>0</v>
      </c>
      <c r="S7" s="17">
        <f t="shared" si="1"/>
        <v>0</v>
      </c>
      <c r="T7" s="12" t="s">
        <v>33</v>
      </c>
      <c r="U7" s="12" t="s">
        <v>34</v>
      </c>
      <c r="V7" s="12"/>
      <c r="W7" s="12">
        <v>6</v>
      </c>
      <c r="X7" s="9">
        <f t="shared" si="2"/>
        <v>0.6</v>
      </c>
      <c r="Y7" s="19">
        <f t="shared" si="3"/>
        <v>0.6</v>
      </c>
    </row>
    <row r="8" spans="1:25" s="4" customFormat="1" ht="297" x14ac:dyDescent="0.15">
      <c r="A8" s="11">
        <v>6</v>
      </c>
      <c r="B8" s="11">
        <v>2022300369</v>
      </c>
      <c r="C8" s="11" t="s">
        <v>35</v>
      </c>
      <c r="D8" s="11" t="s">
        <v>36</v>
      </c>
      <c r="E8" s="11">
        <v>210</v>
      </c>
      <c r="F8" s="11"/>
      <c r="G8" s="11"/>
      <c r="H8" s="11"/>
      <c r="I8" s="11"/>
      <c r="J8" s="11"/>
      <c r="K8" s="11"/>
      <c r="L8" s="11"/>
      <c r="M8" s="11"/>
      <c r="N8" s="11"/>
      <c r="O8" s="11"/>
      <c r="P8" s="11"/>
      <c r="Q8" s="11"/>
      <c r="R8" s="17">
        <f t="shared" si="0"/>
        <v>210</v>
      </c>
      <c r="S8" s="17">
        <f t="shared" si="1"/>
        <v>189</v>
      </c>
      <c r="T8" s="12" t="s">
        <v>37</v>
      </c>
      <c r="U8" s="11" t="s">
        <v>38</v>
      </c>
      <c r="V8" s="11"/>
      <c r="W8" s="11">
        <v>4</v>
      </c>
      <c r="X8" s="9">
        <f t="shared" si="2"/>
        <v>0.4</v>
      </c>
      <c r="Y8" s="19">
        <f t="shared" si="3"/>
        <v>189.4</v>
      </c>
    </row>
    <row r="9" spans="1:25" s="4" customFormat="1" ht="240" customHeight="1" x14ac:dyDescent="0.15">
      <c r="A9" s="11">
        <v>7</v>
      </c>
      <c r="B9" s="9">
        <v>2022300370</v>
      </c>
      <c r="C9" s="9" t="s">
        <v>39</v>
      </c>
      <c r="D9" s="9" t="s">
        <v>40</v>
      </c>
      <c r="E9" s="11">
        <v>105</v>
      </c>
      <c r="F9" s="11"/>
      <c r="G9" s="11"/>
      <c r="H9" s="11"/>
      <c r="I9" s="11"/>
      <c r="J9" s="11"/>
      <c r="K9" s="11"/>
      <c r="L9" s="11"/>
      <c r="M9" s="11"/>
      <c r="N9" s="11"/>
      <c r="O9" s="11"/>
      <c r="P9" s="11"/>
      <c r="Q9" s="11"/>
      <c r="R9" s="17">
        <f t="shared" si="0"/>
        <v>105</v>
      </c>
      <c r="S9" s="17">
        <f t="shared" si="1"/>
        <v>94.5</v>
      </c>
      <c r="T9" s="11"/>
      <c r="U9" s="11"/>
      <c r="V9" s="11"/>
      <c r="W9" s="11"/>
      <c r="X9" s="9">
        <f t="shared" si="2"/>
        <v>0</v>
      </c>
      <c r="Y9" s="19">
        <f t="shared" si="3"/>
        <v>94.5</v>
      </c>
    </row>
    <row r="10" spans="1:25" s="5" customFormat="1" ht="40.5" x14ac:dyDescent="0.15">
      <c r="A10" s="11">
        <v>8</v>
      </c>
      <c r="B10" s="11">
        <v>2022300371</v>
      </c>
      <c r="C10" s="11" t="s">
        <v>41</v>
      </c>
      <c r="D10" s="12"/>
      <c r="E10" s="12"/>
      <c r="F10" s="12"/>
      <c r="G10" s="12"/>
      <c r="H10" s="12"/>
      <c r="I10" s="12"/>
      <c r="J10" s="12"/>
      <c r="K10" s="12"/>
      <c r="L10" s="12"/>
      <c r="M10" s="12"/>
      <c r="N10" s="12"/>
      <c r="O10" s="12"/>
      <c r="P10" s="12"/>
      <c r="Q10" s="12"/>
      <c r="R10" s="17">
        <f t="shared" si="0"/>
        <v>0</v>
      </c>
      <c r="S10" s="17">
        <f t="shared" si="1"/>
        <v>0</v>
      </c>
      <c r="T10" s="12" t="s">
        <v>42</v>
      </c>
      <c r="U10" s="12"/>
      <c r="V10" s="12"/>
      <c r="W10" s="11">
        <v>1</v>
      </c>
      <c r="X10" s="9">
        <f t="shared" si="2"/>
        <v>0.1</v>
      </c>
      <c r="Y10" s="19">
        <f t="shared" si="3"/>
        <v>0.1</v>
      </c>
    </row>
    <row r="11" spans="1:25" s="4" customFormat="1" ht="108" x14ac:dyDescent="0.15">
      <c r="A11" s="11">
        <v>9</v>
      </c>
      <c r="B11" s="11" t="s">
        <v>43</v>
      </c>
      <c r="C11" s="11" t="s">
        <v>44</v>
      </c>
      <c r="D11" s="11" t="s">
        <v>45</v>
      </c>
      <c r="E11" s="11">
        <v>2.5</v>
      </c>
      <c r="F11" s="11"/>
      <c r="G11" s="11"/>
      <c r="H11" s="11"/>
      <c r="I11" s="11"/>
      <c r="J11" s="11"/>
      <c r="K11" s="11"/>
      <c r="L11" s="11"/>
      <c r="M11" s="11"/>
      <c r="N11" s="11"/>
      <c r="O11" s="11"/>
      <c r="P11" s="11"/>
      <c r="Q11" s="11"/>
      <c r="R11" s="17">
        <f t="shared" si="0"/>
        <v>2.5</v>
      </c>
      <c r="S11" s="17">
        <f t="shared" si="1"/>
        <v>2.25</v>
      </c>
      <c r="T11" s="11" t="s">
        <v>46</v>
      </c>
      <c r="U11" s="11"/>
      <c r="V11" s="11"/>
      <c r="W11" s="11">
        <v>1</v>
      </c>
      <c r="X11" s="9">
        <f t="shared" si="2"/>
        <v>0.1</v>
      </c>
      <c r="Y11" s="19">
        <f t="shared" si="3"/>
        <v>2.35</v>
      </c>
    </row>
    <row r="12" spans="1:25" s="4" customFormat="1" ht="135" x14ac:dyDescent="0.15">
      <c r="A12" s="11">
        <v>10</v>
      </c>
      <c r="B12" s="11">
        <v>2022300374</v>
      </c>
      <c r="C12" s="11" t="s">
        <v>47</v>
      </c>
      <c r="D12" s="13" t="s">
        <v>48</v>
      </c>
      <c r="E12" s="11">
        <v>52.5</v>
      </c>
      <c r="F12" s="11"/>
      <c r="G12" s="11"/>
      <c r="H12" s="11"/>
      <c r="I12" s="11"/>
      <c r="J12" s="11"/>
      <c r="K12" s="11"/>
      <c r="L12" s="11"/>
      <c r="M12" s="11"/>
      <c r="N12" s="11"/>
      <c r="O12" s="11"/>
      <c r="P12" s="11"/>
      <c r="Q12" s="11"/>
      <c r="R12" s="17">
        <f t="shared" si="0"/>
        <v>52.5</v>
      </c>
      <c r="S12" s="17">
        <f t="shared" si="1"/>
        <v>47.25</v>
      </c>
      <c r="T12" s="11"/>
      <c r="U12" s="11"/>
      <c r="V12" s="11"/>
      <c r="W12" s="11"/>
      <c r="X12" s="9">
        <f t="shared" si="2"/>
        <v>0</v>
      </c>
      <c r="Y12" s="19">
        <f t="shared" si="3"/>
        <v>47.25</v>
      </c>
    </row>
    <row r="13" spans="1:25" s="4" customFormat="1" ht="229.5" x14ac:dyDescent="0.15">
      <c r="A13" s="11">
        <v>11</v>
      </c>
      <c r="B13" s="11">
        <v>2022300375</v>
      </c>
      <c r="C13" s="11" t="s">
        <v>49</v>
      </c>
      <c r="D13" s="9" t="s">
        <v>50</v>
      </c>
      <c r="E13" s="11">
        <v>72.5</v>
      </c>
      <c r="F13" s="11" t="s">
        <v>51</v>
      </c>
      <c r="G13" s="11">
        <v>0</v>
      </c>
      <c r="H13" s="11" t="s">
        <v>51</v>
      </c>
      <c r="I13" s="11">
        <v>0</v>
      </c>
      <c r="J13" s="11" t="s">
        <v>51</v>
      </c>
      <c r="K13" s="11">
        <v>0</v>
      </c>
      <c r="L13" s="11" t="s">
        <v>51</v>
      </c>
      <c r="M13" s="11">
        <v>0</v>
      </c>
      <c r="N13" s="11" t="s">
        <v>51</v>
      </c>
      <c r="O13" s="11">
        <v>0</v>
      </c>
      <c r="P13" s="11" t="s">
        <v>51</v>
      </c>
      <c r="Q13" s="11">
        <v>0</v>
      </c>
      <c r="R13" s="17">
        <f t="shared" si="0"/>
        <v>72.5</v>
      </c>
      <c r="S13" s="17">
        <f t="shared" si="1"/>
        <v>65.25</v>
      </c>
      <c r="T13" s="11" t="s">
        <v>51</v>
      </c>
      <c r="U13" s="11" t="s">
        <v>51</v>
      </c>
      <c r="V13" s="11" t="s">
        <v>51</v>
      </c>
      <c r="W13" s="11">
        <v>0</v>
      </c>
      <c r="X13" s="9">
        <f t="shared" si="2"/>
        <v>0</v>
      </c>
      <c r="Y13" s="19">
        <f t="shared" si="3"/>
        <v>65.25</v>
      </c>
    </row>
    <row r="14" spans="1:25" s="4" customFormat="1" ht="297" x14ac:dyDescent="0.15">
      <c r="A14" s="11">
        <v>12</v>
      </c>
      <c r="B14" s="11">
        <v>2022300376</v>
      </c>
      <c r="C14" s="11" t="s">
        <v>52</v>
      </c>
      <c r="D14" s="12" t="s">
        <v>53</v>
      </c>
      <c r="E14" s="12">
        <v>55.5</v>
      </c>
      <c r="F14" s="12"/>
      <c r="G14" s="12"/>
      <c r="H14" s="12"/>
      <c r="I14" s="12"/>
      <c r="J14" s="12"/>
      <c r="K14" s="12"/>
      <c r="L14" s="12" t="s">
        <v>54</v>
      </c>
      <c r="M14" s="12"/>
      <c r="N14" s="12" t="s">
        <v>55</v>
      </c>
      <c r="O14" s="12">
        <v>10</v>
      </c>
      <c r="P14" s="12"/>
      <c r="Q14" s="12"/>
      <c r="R14" s="17">
        <f t="shared" si="0"/>
        <v>65.5</v>
      </c>
      <c r="S14" s="17">
        <f t="shared" si="1"/>
        <v>58.95</v>
      </c>
      <c r="T14" s="12"/>
      <c r="U14" s="12"/>
      <c r="V14" s="12"/>
      <c r="W14" s="12"/>
      <c r="X14" s="9">
        <f t="shared" si="2"/>
        <v>0</v>
      </c>
      <c r="Y14" s="19">
        <f t="shared" si="3"/>
        <v>58.95</v>
      </c>
    </row>
    <row r="15" spans="1:25" s="4" customFormat="1" ht="408.95" customHeight="1" x14ac:dyDescent="0.15">
      <c r="A15" s="11">
        <v>13</v>
      </c>
      <c r="B15" s="11">
        <v>2022300377</v>
      </c>
      <c r="C15" s="11" t="s">
        <v>56</v>
      </c>
      <c r="D15" s="11"/>
      <c r="E15" s="11"/>
      <c r="F15" s="11"/>
      <c r="G15" s="11"/>
      <c r="H15" s="11"/>
      <c r="I15" s="11"/>
      <c r="J15" s="11"/>
      <c r="K15" s="11"/>
      <c r="L15" s="11"/>
      <c r="M15" s="11"/>
      <c r="N15" s="11"/>
      <c r="O15" s="11"/>
      <c r="P15" s="11"/>
      <c r="Q15" s="11"/>
      <c r="R15" s="17">
        <f t="shared" si="0"/>
        <v>0</v>
      </c>
      <c r="S15" s="17">
        <f t="shared" si="1"/>
        <v>0</v>
      </c>
      <c r="T15" s="11"/>
      <c r="U15" s="11"/>
      <c r="V15" s="11"/>
      <c r="W15" s="11"/>
      <c r="X15" s="9">
        <f t="shared" si="2"/>
        <v>0</v>
      </c>
      <c r="Y15" s="19">
        <f t="shared" si="3"/>
        <v>0</v>
      </c>
    </row>
    <row r="16" spans="1:25" s="4" customFormat="1" x14ac:dyDescent="0.15">
      <c r="A16" s="11">
        <v>14</v>
      </c>
      <c r="B16" s="11">
        <v>2022300378</v>
      </c>
      <c r="C16" s="11" t="s">
        <v>57</v>
      </c>
      <c r="D16" s="12"/>
      <c r="E16" s="12"/>
      <c r="F16" s="12"/>
      <c r="G16" s="12"/>
      <c r="H16" s="12"/>
      <c r="I16" s="12"/>
      <c r="J16" s="12"/>
      <c r="K16" s="12"/>
      <c r="L16" s="12"/>
      <c r="M16" s="12"/>
      <c r="N16" s="12"/>
      <c r="O16" s="12"/>
      <c r="P16" s="12"/>
      <c r="Q16" s="12"/>
      <c r="R16" s="17">
        <f t="shared" si="0"/>
        <v>0</v>
      </c>
      <c r="S16" s="17">
        <f t="shared" si="1"/>
        <v>0</v>
      </c>
      <c r="T16" s="11"/>
      <c r="U16" s="11"/>
      <c r="V16" s="11"/>
      <c r="W16" s="11"/>
      <c r="X16" s="9">
        <f t="shared" si="2"/>
        <v>0</v>
      </c>
      <c r="Y16" s="19">
        <f t="shared" si="3"/>
        <v>0</v>
      </c>
    </row>
    <row r="17" spans="1:25" s="4" customFormat="1" ht="189" x14ac:dyDescent="0.15">
      <c r="A17" s="11">
        <v>15</v>
      </c>
      <c r="B17" s="11">
        <v>2022300380</v>
      </c>
      <c r="C17" s="11" t="s">
        <v>58</v>
      </c>
      <c r="D17" s="12"/>
      <c r="E17" s="11">
        <v>0</v>
      </c>
      <c r="F17" s="12"/>
      <c r="G17" s="11">
        <v>0</v>
      </c>
      <c r="H17" s="12"/>
      <c r="I17" s="11">
        <v>0</v>
      </c>
      <c r="J17" s="12"/>
      <c r="K17" s="11">
        <v>0</v>
      </c>
      <c r="L17" s="12" t="s">
        <v>59</v>
      </c>
      <c r="M17" s="11">
        <v>35</v>
      </c>
      <c r="N17" s="12"/>
      <c r="O17" s="11">
        <v>0</v>
      </c>
      <c r="P17" s="12"/>
      <c r="Q17" s="11">
        <v>0</v>
      </c>
      <c r="R17" s="17">
        <f t="shared" si="0"/>
        <v>35</v>
      </c>
      <c r="S17" s="17">
        <f t="shared" si="1"/>
        <v>31.5</v>
      </c>
      <c r="T17" s="12"/>
      <c r="U17" s="12"/>
      <c r="V17" s="12"/>
      <c r="W17" s="11">
        <v>0</v>
      </c>
      <c r="X17" s="9">
        <f t="shared" si="2"/>
        <v>0</v>
      </c>
      <c r="Y17" s="19">
        <f t="shared" si="3"/>
        <v>31.5</v>
      </c>
    </row>
    <row r="18" spans="1:25" s="6" customFormat="1" ht="200.25" customHeight="1" x14ac:dyDescent="0.15">
      <c r="A18" s="11">
        <v>16</v>
      </c>
      <c r="B18" s="11">
        <v>2022300382</v>
      </c>
      <c r="C18" s="11" t="s">
        <v>60</v>
      </c>
      <c r="D18" s="11"/>
      <c r="E18" s="11">
        <v>0</v>
      </c>
      <c r="F18" s="11"/>
      <c r="G18" s="11">
        <v>0</v>
      </c>
      <c r="H18" s="11" t="s">
        <v>61</v>
      </c>
      <c r="I18" s="11">
        <v>2</v>
      </c>
      <c r="J18" s="11"/>
      <c r="K18" s="11">
        <v>0</v>
      </c>
      <c r="L18" s="11"/>
      <c r="M18" s="11">
        <v>0</v>
      </c>
      <c r="N18" s="11" t="s">
        <v>62</v>
      </c>
      <c r="O18" s="11">
        <v>3</v>
      </c>
      <c r="P18" s="11"/>
      <c r="Q18" s="11">
        <v>0</v>
      </c>
      <c r="R18" s="17">
        <f t="shared" si="0"/>
        <v>5</v>
      </c>
      <c r="S18" s="17">
        <f t="shared" si="1"/>
        <v>4.5</v>
      </c>
      <c r="T18" s="11"/>
      <c r="U18" s="11" t="s">
        <v>63</v>
      </c>
      <c r="V18" s="11"/>
      <c r="W18" s="11">
        <v>3</v>
      </c>
      <c r="X18" s="9">
        <f t="shared" si="2"/>
        <v>0.3</v>
      </c>
      <c r="Y18" s="19">
        <f t="shared" si="3"/>
        <v>4.8</v>
      </c>
    </row>
    <row r="19" spans="1:25" s="4" customFormat="1" ht="40.5" x14ac:dyDescent="0.15">
      <c r="A19" s="11">
        <v>17</v>
      </c>
      <c r="B19" s="11">
        <v>2022300383</v>
      </c>
      <c r="C19" s="11" t="s">
        <v>64</v>
      </c>
      <c r="D19" s="12"/>
      <c r="E19" s="12"/>
      <c r="F19" s="12"/>
      <c r="G19" s="12"/>
      <c r="H19" s="12"/>
      <c r="I19" s="12"/>
      <c r="J19" s="12"/>
      <c r="K19" s="12"/>
      <c r="L19" s="12"/>
      <c r="M19" s="12"/>
      <c r="N19" s="12"/>
      <c r="O19" s="12"/>
      <c r="P19" s="12"/>
      <c r="Q19" s="12"/>
      <c r="R19" s="17">
        <f t="shared" si="0"/>
        <v>0</v>
      </c>
      <c r="S19" s="17">
        <f t="shared" si="1"/>
        <v>0</v>
      </c>
      <c r="T19" s="12" t="s">
        <v>65</v>
      </c>
      <c r="U19" s="12"/>
      <c r="V19" s="12"/>
      <c r="W19" s="12">
        <v>1</v>
      </c>
      <c r="X19" s="9">
        <f t="shared" si="2"/>
        <v>0.1</v>
      </c>
      <c r="Y19" s="19">
        <f t="shared" si="3"/>
        <v>0.1</v>
      </c>
    </row>
    <row r="20" spans="1:25" s="6" customFormat="1" x14ac:dyDescent="0.15">
      <c r="A20" s="11">
        <v>18</v>
      </c>
      <c r="B20" s="11">
        <v>2022300385</v>
      </c>
      <c r="C20" s="11" t="s">
        <v>66</v>
      </c>
      <c r="D20" s="11"/>
      <c r="E20" s="11">
        <v>0</v>
      </c>
      <c r="F20" s="11"/>
      <c r="G20" s="11">
        <v>0</v>
      </c>
      <c r="H20" s="11"/>
      <c r="I20" s="11">
        <v>0</v>
      </c>
      <c r="J20" s="11"/>
      <c r="K20" s="11">
        <v>0</v>
      </c>
      <c r="L20" s="11"/>
      <c r="M20" s="11">
        <v>0</v>
      </c>
      <c r="N20" s="11"/>
      <c r="O20" s="11">
        <v>0</v>
      </c>
      <c r="P20" s="11"/>
      <c r="Q20" s="11">
        <v>0</v>
      </c>
      <c r="R20" s="17">
        <f t="shared" si="0"/>
        <v>0</v>
      </c>
      <c r="S20" s="17">
        <f t="shared" si="1"/>
        <v>0</v>
      </c>
      <c r="T20" s="11"/>
      <c r="U20" s="11"/>
      <c r="V20" s="11"/>
      <c r="W20" s="11">
        <v>0</v>
      </c>
      <c r="X20" s="9">
        <f t="shared" si="2"/>
        <v>0</v>
      </c>
      <c r="Y20" s="19">
        <f t="shared" si="3"/>
        <v>0</v>
      </c>
    </row>
    <row r="21" spans="1:25" s="4" customFormat="1" ht="40.5" x14ac:dyDescent="0.15">
      <c r="A21" s="11">
        <v>19</v>
      </c>
      <c r="B21" s="11">
        <v>2022300386</v>
      </c>
      <c r="C21" s="11" t="s">
        <v>67</v>
      </c>
      <c r="D21" s="11"/>
      <c r="E21" s="11"/>
      <c r="F21" s="11"/>
      <c r="G21" s="11"/>
      <c r="H21" s="11"/>
      <c r="I21" s="11"/>
      <c r="J21" s="11"/>
      <c r="K21" s="11"/>
      <c r="L21" s="11"/>
      <c r="M21" s="11"/>
      <c r="N21" s="11" t="s">
        <v>68</v>
      </c>
      <c r="O21" s="11">
        <v>3</v>
      </c>
      <c r="P21" s="11"/>
      <c r="Q21" s="11"/>
      <c r="R21" s="17">
        <f t="shared" si="0"/>
        <v>3</v>
      </c>
      <c r="S21" s="17">
        <f t="shared" si="1"/>
        <v>2.7</v>
      </c>
      <c r="T21" s="11" t="s">
        <v>69</v>
      </c>
      <c r="U21" s="11"/>
      <c r="V21" s="11"/>
      <c r="W21" s="11">
        <v>3</v>
      </c>
      <c r="X21" s="9">
        <f t="shared" si="2"/>
        <v>0.3</v>
      </c>
      <c r="Y21" s="19">
        <f t="shared" si="3"/>
        <v>3</v>
      </c>
    </row>
    <row r="22" spans="1:25" s="1" customFormat="1" ht="270" x14ac:dyDescent="0.15">
      <c r="A22" s="9">
        <v>20</v>
      </c>
      <c r="B22" s="14">
        <v>2022300387</v>
      </c>
      <c r="C22" s="14" t="s">
        <v>70</v>
      </c>
      <c r="D22" s="15" t="s">
        <v>71</v>
      </c>
      <c r="E22" s="14">
        <v>37.5</v>
      </c>
      <c r="F22" s="15" t="s">
        <v>72</v>
      </c>
      <c r="G22" s="14">
        <v>30</v>
      </c>
      <c r="H22" s="15" t="s">
        <v>73</v>
      </c>
      <c r="I22" s="14">
        <v>0</v>
      </c>
      <c r="J22" s="14"/>
      <c r="K22" s="14">
        <v>0</v>
      </c>
      <c r="L22" s="15" t="s">
        <v>74</v>
      </c>
      <c r="M22" s="14">
        <v>9.25</v>
      </c>
      <c r="N22" s="14"/>
      <c r="O22" s="14">
        <v>0</v>
      </c>
      <c r="P22" s="14"/>
      <c r="Q22" s="14">
        <v>0</v>
      </c>
      <c r="R22" s="17">
        <f t="shared" si="0"/>
        <v>76.75</v>
      </c>
      <c r="S22" s="17">
        <f t="shared" si="1"/>
        <v>69.075000000000003</v>
      </c>
      <c r="T22" s="14" t="s">
        <v>75</v>
      </c>
      <c r="U22" s="14"/>
      <c r="V22" s="14"/>
      <c r="W22" s="14">
        <v>2</v>
      </c>
      <c r="X22" s="9">
        <f t="shared" si="2"/>
        <v>0.2</v>
      </c>
      <c r="Y22" s="19">
        <f t="shared" si="3"/>
        <v>69.275000000000006</v>
      </c>
    </row>
    <row r="23" spans="1:25" s="7" customFormat="1" ht="378" customHeight="1" x14ac:dyDescent="0.15">
      <c r="A23" s="11">
        <v>21</v>
      </c>
      <c r="B23" s="11">
        <v>2022300388</v>
      </c>
      <c r="C23" s="11" t="s">
        <v>76</v>
      </c>
      <c r="D23" s="16" t="s">
        <v>77</v>
      </c>
      <c r="E23" s="11">
        <v>150</v>
      </c>
      <c r="F23" s="11"/>
      <c r="G23" s="11"/>
      <c r="H23" s="11"/>
      <c r="I23" s="11"/>
      <c r="J23" s="11"/>
      <c r="K23" s="11"/>
      <c r="L23" s="11"/>
      <c r="M23" s="11"/>
      <c r="N23" s="11"/>
      <c r="O23" s="11"/>
      <c r="P23" s="11"/>
      <c r="Q23" s="11"/>
      <c r="R23" s="17">
        <f t="shared" si="0"/>
        <v>150</v>
      </c>
      <c r="S23" s="17">
        <f t="shared" si="1"/>
        <v>135</v>
      </c>
      <c r="T23" s="11"/>
      <c r="U23" s="11"/>
      <c r="V23" s="11"/>
      <c r="W23" s="11"/>
      <c r="X23" s="9">
        <f t="shared" si="2"/>
        <v>0</v>
      </c>
      <c r="Y23" s="19">
        <f t="shared" si="3"/>
        <v>135</v>
      </c>
    </row>
    <row r="24" spans="1:25" s="4" customFormat="1" ht="348.75" customHeight="1" x14ac:dyDescent="0.15">
      <c r="A24" s="11">
        <v>22</v>
      </c>
      <c r="B24" s="11">
        <v>2022310356</v>
      </c>
      <c r="C24" s="11" t="s">
        <v>78</v>
      </c>
      <c r="D24" s="11" t="s">
        <v>79</v>
      </c>
      <c r="E24" s="11">
        <v>12.5</v>
      </c>
      <c r="F24" s="11"/>
      <c r="G24" s="11"/>
      <c r="H24" s="11"/>
      <c r="I24" s="11"/>
      <c r="J24" s="11"/>
      <c r="K24" s="11"/>
      <c r="L24" s="11"/>
      <c r="M24" s="11"/>
      <c r="N24" s="11"/>
      <c r="O24" s="11"/>
      <c r="P24" s="11"/>
      <c r="Q24" s="11"/>
      <c r="R24" s="17">
        <f t="shared" si="0"/>
        <v>12.5</v>
      </c>
      <c r="S24" s="17">
        <f t="shared" si="1"/>
        <v>11.25</v>
      </c>
      <c r="T24" s="11"/>
      <c r="U24" s="11"/>
      <c r="V24" s="11"/>
      <c r="W24" s="11">
        <v>0</v>
      </c>
      <c r="X24" s="9">
        <f t="shared" si="2"/>
        <v>0</v>
      </c>
      <c r="Y24" s="19">
        <f t="shared" si="3"/>
        <v>11.25</v>
      </c>
    </row>
    <row r="25" spans="1:25" s="4" customFormat="1" ht="135" x14ac:dyDescent="0.15">
      <c r="A25" s="11">
        <v>23</v>
      </c>
      <c r="B25" s="11">
        <v>2022310357</v>
      </c>
      <c r="C25" s="11" t="s">
        <v>80</v>
      </c>
      <c r="D25" s="11" t="s">
        <v>81</v>
      </c>
      <c r="E25" s="11">
        <v>108.75</v>
      </c>
      <c r="F25" s="11"/>
      <c r="G25" s="11"/>
      <c r="H25" s="11"/>
      <c r="I25" s="11"/>
      <c r="J25" s="11"/>
      <c r="K25" s="11"/>
      <c r="L25" s="11"/>
      <c r="M25" s="11"/>
      <c r="N25" s="11" t="s">
        <v>82</v>
      </c>
      <c r="O25" s="11">
        <v>10</v>
      </c>
      <c r="P25" s="11"/>
      <c r="Q25" s="11"/>
      <c r="R25" s="17">
        <f t="shared" si="0"/>
        <v>118.75</v>
      </c>
      <c r="S25" s="17">
        <f t="shared" si="1"/>
        <v>106.875</v>
      </c>
      <c r="T25" s="11"/>
      <c r="U25" s="11"/>
      <c r="V25" s="11"/>
      <c r="W25" s="11"/>
      <c r="X25" s="9">
        <f t="shared" si="2"/>
        <v>0</v>
      </c>
      <c r="Y25" s="19">
        <f t="shared" si="3"/>
        <v>106.875</v>
      </c>
    </row>
    <row r="26" spans="1:25" s="4" customFormat="1" ht="23.1" customHeight="1" x14ac:dyDescent="0.15">
      <c r="A26" s="11">
        <v>24</v>
      </c>
      <c r="B26" s="11">
        <v>2022310358</v>
      </c>
      <c r="C26" s="11" t="s">
        <v>83</v>
      </c>
      <c r="D26" s="11"/>
      <c r="E26" s="11">
        <v>0</v>
      </c>
      <c r="F26" s="11"/>
      <c r="G26" s="11">
        <v>0</v>
      </c>
      <c r="H26" s="11"/>
      <c r="I26" s="11">
        <v>0</v>
      </c>
      <c r="J26" s="11"/>
      <c r="K26" s="11">
        <v>0</v>
      </c>
      <c r="L26" s="11"/>
      <c r="M26" s="11">
        <v>0</v>
      </c>
      <c r="N26" s="11"/>
      <c r="O26" s="11">
        <v>0</v>
      </c>
      <c r="P26" s="11"/>
      <c r="Q26" s="11">
        <v>0</v>
      </c>
      <c r="R26" s="17">
        <f t="shared" si="0"/>
        <v>0</v>
      </c>
      <c r="S26" s="17">
        <f t="shared" si="1"/>
        <v>0</v>
      </c>
      <c r="T26" s="11" t="s">
        <v>84</v>
      </c>
      <c r="U26" s="11"/>
      <c r="V26" s="11"/>
      <c r="W26" s="11">
        <v>1</v>
      </c>
      <c r="X26" s="9">
        <f t="shared" si="2"/>
        <v>0.1</v>
      </c>
      <c r="Y26" s="19">
        <f t="shared" si="3"/>
        <v>0.1</v>
      </c>
    </row>
    <row r="27" spans="1:25" s="4" customFormat="1" ht="23.1" customHeight="1" x14ac:dyDescent="0.15">
      <c r="A27" s="11">
        <v>25</v>
      </c>
      <c r="B27" s="11">
        <v>2022310359</v>
      </c>
      <c r="C27" s="11" t="s">
        <v>85</v>
      </c>
      <c r="D27" s="11"/>
      <c r="E27" s="11"/>
      <c r="F27" s="11"/>
      <c r="G27" s="11"/>
      <c r="H27" s="11"/>
      <c r="I27" s="11"/>
      <c r="J27" s="11"/>
      <c r="K27" s="11"/>
      <c r="L27" s="11"/>
      <c r="M27" s="11"/>
      <c r="N27" s="11"/>
      <c r="O27" s="11"/>
      <c r="P27" s="11"/>
      <c r="Q27" s="11"/>
      <c r="R27" s="17">
        <f t="shared" si="0"/>
        <v>0</v>
      </c>
      <c r="S27" s="17">
        <f t="shared" si="1"/>
        <v>0</v>
      </c>
      <c r="T27" s="11"/>
      <c r="U27" s="11"/>
      <c r="V27" s="11"/>
      <c r="W27" s="11"/>
      <c r="X27" s="9">
        <f t="shared" si="2"/>
        <v>0</v>
      </c>
      <c r="Y27" s="19">
        <f t="shared" si="3"/>
        <v>0</v>
      </c>
    </row>
    <row r="28" spans="1:25" s="4" customFormat="1" ht="26.1" customHeight="1" x14ac:dyDescent="0.15">
      <c r="A28" s="11">
        <v>26</v>
      </c>
      <c r="B28" s="11">
        <v>2022310360</v>
      </c>
      <c r="C28" s="11" t="s">
        <v>86</v>
      </c>
      <c r="D28" s="11"/>
      <c r="E28" s="11">
        <v>0</v>
      </c>
      <c r="F28" s="11"/>
      <c r="G28" s="11">
        <v>0</v>
      </c>
      <c r="H28" s="11"/>
      <c r="I28" s="11">
        <v>0</v>
      </c>
      <c r="J28" s="11"/>
      <c r="K28" s="11">
        <v>0</v>
      </c>
      <c r="L28" s="11"/>
      <c r="M28" s="11">
        <v>0</v>
      </c>
      <c r="N28" s="11"/>
      <c r="O28" s="11">
        <v>0</v>
      </c>
      <c r="P28" s="11"/>
      <c r="Q28" s="11">
        <v>0</v>
      </c>
      <c r="R28" s="17">
        <f t="shared" si="0"/>
        <v>0</v>
      </c>
      <c r="S28" s="17">
        <f t="shared" si="1"/>
        <v>0</v>
      </c>
      <c r="T28" s="11"/>
      <c r="U28" s="11"/>
      <c r="V28" s="11"/>
      <c r="W28" s="11">
        <v>0</v>
      </c>
      <c r="X28" s="9">
        <f t="shared" si="2"/>
        <v>0</v>
      </c>
      <c r="Y28" s="19">
        <f t="shared" si="3"/>
        <v>0</v>
      </c>
    </row>
    <row r="29" spans="1:25" s="4" customFormat="1" ht="171.95" customHeight="1" x14ac:dyDescent="0.15">
      <c r="A29" s="11">
        <v>27</v>
      </c>
      <c r="B29" s="11">
        <v>2022310361</v>
      </c>
      <c r="C29" s="11" t="s">
        <v>87</v>
      </c>
      <c r="D29" s="11" t="s">
        <v>88</v>
      </c>
      <c r="E29" s="11">
        <v>105</v>
      </c>
      <c r="F29" s="11"/>
      <c r="G29" s="11">
        <v>0</v>
      </c>
      <c r="H29" s="11"/>
      <c r="I29" s="11">
        <v>0</v>
      </c>
      <c r="J29" s="11"/>
      <c r="K29" s="11">
        <v>0</v>
      </c>
      <c r="L29" s="11"/>
      <c r="M29" s="11">
        <v>0</v>
      </c>
      <c r="N29" s="11" t="s">
        <v>89</v>
      </c>
      <c r="O29" s="11">
        <v>3</v>
      </c>
      <c r="P29" s="11"/>
      <c r="Q29" s="11">
        <v>0</v>
      </c>
      <c r="R29" s="17">
        <f t="shared" si="0"/>
        <v>108</v>
      </c>
      <c r="S29" s="17">
        <f t="shared" si="1"/>
        <v>97.2</v>
      </c>
      <c r="T29" s="11"/>
      <c r="U29" s="11"/>
      <c r="V29" s="11"/>
      <c r="W29" s="11">
        <v>0</v>
      </c>
      <c r="X29" s="9">
        <f t="shared" si="2"/>
        <v>0</v>
      </c>
      <c r="Y29" s="19">
        <f t="shared" si="3"/>
        <v>97.2</v>
      </c>
    </row>
    <row r="30" spans="1:25" s="4" customFormat="1" ht="94.5" x14ac:dyDescent="0.15">
      <c r="A30" s="11">
        <v>28</v>
      </c>
      <c r="B30" s="11">
        <v>2022310362</v>
      </c>
      <c r="C30" s="11" t="s">
        <v>90</v>
      </c>
      <c r="D30" s="11" t="s">
        <v>91</v>
      </c>
      <c r="E30" s="11">
        <v>105</v>
      </c>
      <c r="F30" s="11"/>
      <c r="G30" s="11"/>
      <c r="H30" s="11"/>
      <c r="I30" s="11"/>
      <c r="J30" s="11"/>
      <c r="K30" s="11"/>
      <c r="L30" s="11"/>
      <c r="M30" s="11"/>
      <c r="N30" s="11"/>
      <c r="O30" s="11"/>
      <c r="P30" s="11"/>
      <c r="Q30" s="11"/>
      <c r="R30" s="17">
        <f t="shared" si="0"/>
        <v>105</v>
      </c>
      <c r="S30" s="17">
        <f t="shared" si="1"/>
        <v>94.5</v>
      </c>
      <c r="T30" s="11"/>
      <c r="U30" s="11"/>
      <c r="V30" s="11"/>
      <c r="W30" s="11"/>
      <c r="X30" s="9">
        <f t="shared" si="2"/>
        <v>0</v>
      </c>
      <c r="Y30" s="19">
        <f t="shared" si="3"/>
        <v>94.5</v>
      </c>
    </row>
    <row r="31" spans="1:25" s="4" customFormat="1" ht="408.95" customHeight="1" x14ac:dyDescent="0.15">
      <c r="A31" s="11">
        <v>29</v>
      </c>
      <c r="B31" s="11">
        <v>2022310384</v>
      </c>
      <c r="C31" s="11" t="s">
        <v>92</v>
      </c>
      <c r="D31" s="12" t="s">
        <v>93</v>
      </c>
      <c r="E31" s="11">
        <v>195</v>
      </c>
      <c r="F31" s="11"/>
      <c r="G31" s="11"/>
      <c r="H31" s="11"/>
      <c r="I31" s="11"/>
      <c r="J31" s="11"/>
      <c r="K31" s="11"/>
      <c r="L31" s="11"/>
      <c r="M31" s="11"/>
      <c r="N31" s="11"/>
      <c r="O31" s="11"/>
      <c r="P31" s="11"/>
      <c r="Q31" s="11"/>
      <c r="R31" s="17">
        <f t="shared" si="0"/>
        <v>195</v>
      </c>
      <c r="S31" s="17">
        <f t="shared" si="1"/>
        <v>175.5</v>
      </c>
      <c r="T31" s="18" t="s">
        <v>94</v>
      </c>
      <c r="U31" s="11"/>
      <c r="V31" s="11"/>
      <c r="W31" s="11">
        <v>3</v>
      </c>
      <c r="X31" s="9">
        <f t="shared" si="2"/>
        <v>0.3</v>
      </c>
      <c r="Y31" s="19">
        <f t="shared" si="3"/>
        <v>175.8</v>
      </c>
    </row>
    <row r="33" spans="2:9" ht="57" customHeight="1" x14ac:dyDescent="0.15">
      <c r="B33" s="21" t="s">
        <v>95</v>
      </c>
      <c r="C33" s="22"/>
      <c r="D33" s="22"/>
      <c r="E33" s="22"/>
      <c r="F33" s="22"/>
      <c r="G33" s="22"/>
      <c r="H33" s="22"/>
      <c r="I33" s="3"/>
    </row>
  </sheetData>
  <autoFilter ref="A1:Y31" xr:uid="{00000000-0009-0000-0000-000001000000}"/>
  <mergeCells count="11">
    <mergeCell ref="B33:H33"/>
    <mergeCell ref="A1:A2"/>
    <mergeCell ref="B1:B2"/>
    <mergeCell ref="C1:C2"/>
    <mergeCell ref="R1:R2"/>
    <mergeCell ref="W1:W2"/>
    <mergeCell ref="X1:X2"/>
    <mergeCell ref="Y1:Y2"/>
    <mergeCell ref="D1:Q1"/>
    <mergeCell ref="T1:V1"/>
    <mergeCell ref="S1:S2"/>
  </mergeCells>
  <phoneticPr fontId="2"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博士22级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wutong</dc:creator>
  <cp:lastModifiedBy>wutong</cp:lastModifiedBy>
  <dcterms:created xsi:type="dcterms:W3CDTF">2024-10-08T15:37:00Z</dcterms:created>
  <dcterms:modified xsi:type="dcterms:W3CDTF">2024-10-08T10:56:57Z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2052-12.1.0.18543</vt:lpwstr>
  </property>
  <property fmtid="{D5CDD505-2E9C-101B-9397-08002B2CF9AE}" pid="3" name="ICV">
    <vt:lpwstr>A97E20AA26E44E02B67D3A66B0D96C26_13</vt:lpwstr>
  </property>
</Properties>
</file>